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61" firstSheet="5" activeTab="5"/>
  </bookViews>
  <sheets>
    <sheet name="Форма 1" sheetId="4" r:id="rId1"/>
    <sheet name="Форма 2" sheetId="5" r:id="rId2"/>
    <sheet name="Форма 3 (1)" sheetId="18" r:id="rId3"/>
    <sheet name="Форма 3 (2)" sheetId="19" r:id="rId4"/>
    <sheet name="Форма 3 (3)" sheetId="20" r:id="rId5"/>
    <sheet name="Форма 4" sheetId="17" r:id="rId6"/>
    <sheet name="Форма 5 (стр.1-3)" sheetId="21" r:id="rId7"/>
    <sheet name="Форма 5 (стр. 4-6 (п.2.1))" sheetId="22" r:id="rId8"/>
    <sheet name="Форма 5 (стр. 4-6 (п.2.2))" sheetId="23" r:id="rId9"/>
    <sheet name="Форма 5(стр. 4-6) сч.07" sheetId="36" r:id="rId10"/>
    <sheet name="Форма 5 (стр. 4-6 (п.2.3))" sheetId="24" r:id="rId11"/>
    <sheet name="Форма 5 (стр. 4-6 (п.2.4))" sheetId="25" r:id="rId12"/>
    <sheet name="Форма 5 (стр. 7)" sheetId="26" r:id="rId13"/>
    <sheet name="Форма 5 (стр. 8)" sheetId="27" r:id="rId14"/>
    <sheet name="Форма 5 (стр. 9)" sheetId="28" r:id="rId15"/>
    <sheet name="Форма 5 (стр.10)" sheetId="29" r:id="rId16"/>
    <sheet name="Форма 5 (стр.11(п.5.2))" sheetId="30" r:id="rId17"/>
    <sheet name="Форма 5 (стр.11(п.5.3))" sheetId="31" r:id="rId18"/>
    <sheet name="Форма 5 (стр.12(п.5.4))" sheetId="32" r:id="rId19"/>
    <sheet name="Форма 5 (стр.12 (п.6))" sheetId="33" r:id="rId20"/>
    <sheet name="Форма 5 (стр.13)" sheetId="34" r:id="rId21"/>
    <sheet name="Форма 5 (стр.14)" sheetId="35" r:id="rId22"/>
  </sheets>
  <definedNames>
    <definedName name="Z_184E756C_2EA1_4D79_9B8E_02B367BCBAA6_.wvu.Cols" localSheetId="13" hidden="1">'Форма 5 (стр. 8)'!$DR:$DT</definedName>
    <definedName name="Z_184E756C_2EA1_4D79_9B8E_02B367BCBAA6_.wvu.PrintArea" localSheetId="12" hidden="1">'Форма 5 (стр. 7)'!$A$1:$FG$46</definedName>
    <definedName name="Z_184E756C_2EA1_4D79_9B8E_02B367BCBAA6_.wvu.PrintArea" localSheetId="13" hidden="1">'Форма 5 (стр. 8)'!$A$1:$GH$22</definedName>
    <definedName name="Z_184E756C_2EA1_4D79_9B8E_02B367BCBAA6_.wvu.PrintArea" localSheetId="14" hidden="1">'Форма 5 (стр. 9)'!$A$1:$FG$12</definedName>
    <definedName name="Z_184E756C_2EA1_4D79_9B8E_02B367BCBAA6_.wvu.PrintArea" localSheetId="15" hidden="1">'Форма 5 (стр.10)'!$A$1:$FG$34</definedName>
    <definedName name="Z_184E756C_2EA1_4D79_9B8E_02B367BCBAA6_.wvu.PrintArea" localSheetId="16" hidden="1">'Форма 5 (стр.11(п.5.2))'!$A$1:$FG$23</definedName>
    <definedName name="Z_184E756C_2EA1_4D79_9B8E_02B367BCBAA6_.wvu.PrintArea" localSheetId="17" hidden="1">'Форма 5 (стр.11(п.5.3))'!$A$1:$FG$46</definedName>
    <definedName name="Z_184E756C_2EA1_4D79_9B8E_02B367BCBAA6_.wvu.PrintArea" localSheetId="19" hidden="1">'Форма 5 (стр.12 (п.6))'!$A$1:$FG$27</definedName>
    <definedName name="Z_184E756C_2EA1_4D79_9B8E_02B367BCBAA6_.wvu.PrintArea" localSheetId="18" hidden="1">'Форма 5 (стр.12(п.5.4))'!$A$1:$FG$27</definedName>
    <definedName name="Z_184E756C_2EA1_4D79_9B8E_02B367BCBAA6_.wvu.PrintArea" localSheetId="20" hidden="1">'Форма 5 (стр.13)'!$A$1:$FG$28</definedName>
    <definedName name="Z_184E756C_2EA1_4D79_9B8E_02B367BCBAA6_.wvu.PrintArea" localSheetId="6" hidden="1">'Форма 5 (стр.1-3)'!$A$1:$FG$109</definedName>
    <definedName name="Z_184E756C_2EA1_4D79_9B8E_02B367BCBAA6_.wvu.PrintArea" localSheetId="21" hidden="1">'Форма 5 (стр.14)'!$A$1:$FG$60</definedName>
    <definedName name="Z_184E756C_2EA1_4D79_9B8E_02B367BCBAA6_.wvu.Rows" localSheetId="15" hidden="1">'Форма 5 (стр.10)'!$11:$15</definedName>
    <definedName name="Z_184E756C_2EA1_4D79_9B8E_02B367BCBAA6_.wvu.Rows" localSheetId="19" hidden="1">'Форма 5 (стр.12 (п.6))'!$17:$22</definedName>
    <definedName name="Z_265A4FDD_7C00_4DD1_9E46_FFFB533555DC_.wvu.Cols" localSheetId="13" hidden="1">'Форма 5 (стр. 8)'!$DR:$DT</definedName>
    <definedName name="Z_265A4FDD_7C00_4DD1_9E46_FFFB533555DC_.wvu.PrintArea" localSheetId="12" hidden="1">'Форма 5 (стр. 7)'!$A$1:$FG$46</definedName>
    <definedName name="Z_265A4FDD_7C00_4DD1_9E46_FFFB533555DC_.wvu.PrintArea" localSheetId="13" hidden="1">'Форма 5 (стр. 8)'!$A$1:$GH$22</definedName>
    <definedName name="Z_265A4FDD_7C00_4DD1_9E46_FFFB533555DC_.wvu.PrintArea" localSheetId="14" hidden="1">'Форма 5 (стр. 9)'!$A$1:$FG$12</definedName>
    <definedName name="Z_265A4FDD_7C00_4DD1_9E46_FFFB533555DC_.wvu.PrintArea" localSheetId="15" hidden="1">'Форма 5 (стр.10)'!$A$1:$FG$34</definedName>
    <definedName name="Z_265A4FDD_7C00_4DD1_9E46_FFFB533555DC_.wvu.PrintArea" localSheetId="16" hidden="1">'Форма 5 (стр.11(п.5.2))'!$A$1:$FG$23</definedName>
    <definedName name="Z_265A4FDD_7C00_4DD1_9E46_FFFB533555DC_.wvu.PrintArea" localSheetId="17" hidden="1">'Форма 5 (стр.11(п.5.3))'!$A$1:$FG$46</definedName>
    <definedName name="Z_265A4FDD_7C00_4DD1_9E46_FFFB533555DC_.wvu.PrintArea" localSheetId="19" hidden="1">'Форма 5 (стр.12 (п.6))'!$A$1:$FG$27</definedName>
    <definedName name="Z_265A4FDD_7C00_4DD1_9E46_FFFB533555DC_.wvu.PrintArea" localSheetId="18" hidden="1">'Форма 5 (стр.12(п.5.4))'!$A$1:$FG$27</definedName>
    <definedName name="Z_265A4FDD_7C00_4DD1_9E46_FFFB533555DC_.wvu.PrintArea" localSheetId="20" hidden="1">'Форма 5 (стр.13)'!$A$1:$FG$28</definedName>
    <definedName name="Z_265A4FDD_7C00_4DD1_9E46_FFFB533555DC_.wvu.PrintArea" localSheetId="6" hidden="1">'Форма 5 (стр.1-3)'!$A$1:$FG$109</definedName>
    <definedName name="Z_265A4FDD_7C00_4DD1_9E46_FFFB533555DC_.wvu.PrintArea" localSheetId="21" hidden="1">'Форма 5 (стр.14)'!$A$1:$FG$60</definedName>
    <definedName name="Z_265A4FDD_7C00_4DD1_9E46_FFFB533555DC_.wvu.Rows" localSheetId="15" hidden="1">'Форма 5 (стр.10)'!$11:$15</definedName>
    <definedName name="Z_265A4FDD_7C00_4DD1_9E46_FFFB533555DC_.wvu.Rows" localSheetId="19" hidden="1">'Форма 5 (стр.12 (п.6))'!$17:$22</definedName>
    <definedName name="Z_67AF889B_1864_48B2_8F5A_5C578CAA5E76_.wvu.Cols" localSheetId="13" hidden="1">'Форма 5 (стр. 8)'!$DR:$DT</definedName>
    <definedName name="Z_67AF889B_1864_48B2_8F5A_5C578CAA5E76_.wvu.PrintArea" localSheetId="12" hidden="1">'Форма 5 (стр. 7)'!$A$1:$FG$46</definedName>
    <definedName name="Z_67AF889B_1864_48B2_8F5A_5C578CAA5E76_.wvu.PrintArea" localSheetId="13" hidden="1">'Форма 5 (стр. 8)'!$A$1:$GH$22</definedName>
    <definedName name="Z_67AF889B_1864_48B2_8F5A_5C578CAA5E76_.wvu.PrintArea" localSheetId="14" hidden="1">'Форма 5 (стр. 9)'!$A$1:$FG$12</definedName>
    <definedName name="Z_67AF889B_1864_48B2_8F5A_5C578CAA5E76_.wvu.PrintArea" localSheetId="15" hidden="1">'Форма 5 (стр.10)'!$A$1:$FG$34</definedName>
    <definedName name="Z_67AF889B_1864_48B2_8F5A_5C578CAA5E76_.wvu.PrintArea" localSheetId="16" hidden="1">'Форма 5 (стр.11(п.5.2))'!$A$1:$FG$23</definedName>
    <definedName name="Z_67AF889B_1864_48B2_8F5A_5C578CAA5E76_.wvu.PrintArea" localSheetId="17" hidden="1">'Форма 5 (стр.11(п.5.3))'!$A$1:$FG$46</definedName>
    <definedName name="Z_67AF889B_1864_48B2_8F5A_5C578CAA5E76_.wvu.PrintArea" localSheetId="19" hidden="1">'Форма 5 (стр.12 (п.6))'!$A$1:$FG$27</definedName>
    <definedName name="Z_67AF889B_1864_48B2_8F5A_5C578CAA5E76_.wvu.PrintArea" localSheetId="18" hidden="1">'Форма 5 (стр.12(п.5.4))'!$A$1:$FG$27</definedName>
    <definedName name="Z_67AF889B_1864_48B2_8F5A_5C578CAA5E76_.wvu.PrintArea" localSheetId="20" hidden="1">'Форма 5 (стр.13)'!$A$1:$FG$28</definedName>
    <definedName name="Z_67AF889B_1864_48B2_8F5A_5C578CAA5E76_.wvu.PrintArea" localSheetId="6" hidden="1">'Форма 5 (стр.1-3)'!$A$1:$FG$109</definedName>
    <definedName name="Z_67AF889B_1864_48B2_8F5A_5C578CAA5E76_.wvu.PrintArea" localSheetId="21" hidden="1">'Форма 5 (стр.14)'!$A$1:$FG$60</definedName>
    <definedName name="Z_67AF889B_1864_48B2_8F5A_5C578CAA5E76_.wvu.Rows" localSheetId="15" hidden="1">'Форма 5 (стр.10)'!$11:$15</definedName>
    <definedName name="Z_67AF889B_1864_48B2_8F5A_5C578CAA5E76_.wvu.Rows" localSheetId="19" hidden="1">'Форма 5 (стр.12 (п.6))'!$17:$22</definedName>
    <definedName name="_xlnm.Print_Area" localSheetId="0">'Форма 1'!$A$1:$CY$86</definedName>
    <definedName name="_xlnm.Print_Area" localSheetId="1">'Форма 2'!$A$1:$CZ$63</definedName>
    <definedName name="_xlnm.Print_Area" localSheetId="2">'Форма 3 (1)'!$A$1:$FE$77</definedName>
    <definedName name="_xlnm.Print_Area" localSheetId="3">'Форма 3 (2)'!$A$1:$EY$27</definedName>
    <definedName name="_xlnm.Print_Area" localSheetId="4">'Форма 3 (3)'!$A$1:$DS$19</definedName>
    <definedName name="_xlnm.Print_Area" localSheetId="7">'Форма 5 (стр. 4-6 (п.2.1))'!$A$1:$FJ$44</definedName>
    <definedName name="_xlnm.Print_Area" localSheetId="8">'Форма 5 (стр. 4-6 (п.2.2))'!$A$1:$FG$29</definedName>
    <definedName name="_xlnm.Print_Area" localSheetId="10">'Форма 5 (стр. 4-6 (п.2.3))'!$A$1:$FG$25</definedName>
    <definedName name="_xlnm.Print_Area" localSheetId="11">'Форма 5 (стр. 4-6 (п.2.4))'!$A$1:$FG$13</definedName>
    <definedName name="_xlnm.Print_Area" localSheetId="12">'Форма 5 (стр. 7)'!$A$1:$FG$46</definedName>
    <definedName name="_xlnm.Print_Area" localSheetId="13">'Форма 5 (стр. 8)'!$A$1:$GH$28</definedName>
    <definedName name="_xlnm.Print_Area" localSheetId="14">'Форма 5 (стр. 9)'!$A$1:$FF$12</definedName>
    <definedName name="_xlnm.Print_Area" localSheetId="15">'Форма 5 (стр.10)'!$A$1:$FG$34</definedName>
    <definedName name="_xlnm.Print_Area" localSheetId="17">'Форма 5 (стр.11(п.5.3))'!$A$1:$FG$46</definedName>
    <definedName name="_xlnm.Print_Area" localSheetId="19">'Форма 5 (стр.12 (п.6))'!$A$1:$FG$27</definedName>
    <definedName name="_xlnm.Print_Area" localSheetId="18">'Форма 5 (стр.12(п.5.4))'!$A$1:$FG$27</definedName>
    <definedName name="_xlnm.Print_Area" localSheetId="20">'Форма 5 (стр.13)'!$A$1:$FG$28</definedName>
    <definedName name="_xlnm.Print_Area" localSheetId="6">'Форма 5 (стр.1-3)'!$A$1:$FG$109</definedName>
    <definedName name="_xlnm.Print_Area" localSheetId="21">'Форма 5 (стр.14)'!$A$1:$FG$32</definedName>
    <definedName name="_xlnm.Print_Area" localSheetId="9">'Форма 5(стр. 4-6) сч.07'!$A$1:$FG$29</definedName>
  </definedNames>
  <calcPr calcId="125725"/>
</workbook>
</file>

<file path=xl/calcChain.xml><?xml version="1.0" encoding="utf-8"?>
<calcChain xmlns="http://schemas.openxmlformats.org/spreadsheetml/2006/main">
  <c r="BT82" i="17"/>
  <c r="CK82"/>
  <c r="CM35"/>
  <c r="BV60"/>
  <c r="CM60"/>
  <c r="CK42"/>
  <c r="BT42"/>
  <c r="CK23"/>
  <c r="BT23"/>
  <c r="CG47" i="5"/>
  <c r="BM47"/>
  <c r="EJ16" i="29"/>
  <c r="EJ17"/>
  <c r="EJ31"/>
  <c r="EJ30"/>
  <c r="EJ29"/>
  <c r="EJ28"/>
  <c r="EJ27"/>
  <c r="EJ26"/>
  <c r="EJ25"/>
  <c r="EJ24"/>
  <c r="EJ23"/>
  <c r="EJ22"/>
  <c r="EJ21"/>
  <c r="EJ20"/>
  <c r="EJ19"/>
  <c r="EJ18"/>
  <c r="CN32"/>
  <c r="DX18"/>
  <c r="DX19"/>
  <c r="BT10" i="34"/>
  <c r="BT9" s="1"/>
  <c r="DE10" i="33"/>
  <c r="DE11" s="1"/>
  <c r="DE15" s="1"/>
  <c r="CI10"/>
  <c r="CI11" s="1"/>
  <c r="CI15" s="1"/>
  <c r="ER18" i="23"/>
  <c r="AS43" i="31"/>
  <c r="CS42"/>
  <c r="CS41"/>
  <c r="ER41" s="1"/>
  <c r="AS41"/>
  <c r="AS17" s="1"/>
  <c r="CS22"/>
  <c r="ER22" s="1"/>
  <c r="EA13"/>
  <c r="EA7" s="1"/>
  <c r="AS14"/>
  <c r="AS9" s="1"/>
  <c r="CS21"/>
  <c r="ER21" s="1"/>
  <c r="EA9"/>
  <c r="AS7"/>
  <c r="ER16"/>
  <c r="ER15"/>
  <c r="DE7" i="32"/>
  <c r="CC7"/>
  <c r="BA7"/>
  <c r="BG68" i="4"/>
  <c r="BG29"/>
  <c r="BG30"/>
  <c r="BG35"/>
  <c r="AS42" i="31"/>
  <c r="AS19" s="1"/>
  <c r="CK67" i="4"/>
  <c r="CK64"/>
  <c r="BV67"/>
  <c r="BV64"/>
  <c r="BG67"/>
  <c r="BG64"/>
  <c r="CT9" i="27"/>
  <c r="BS9"/>
  <c r="BS25"/>
  <c r="CT25"/>
  <c r="BS27"/>
  <c r="FJ27" s="1"/>
  <c r="CT27"/>
  <c r="BS22"/>
  <c r="FJ22" s="1"/>
  <c r="CT10"/>
  <c r="FJ28"/>
  <c r="FJ26"/>
  <c r="AR9"/>
  <c r="AR22"/>
  <c r="BI41" i="31"/>
  <c r="BI42"/>
  <c r="CK65" i="4"/>
  <c r="BV65"/>
  <c r="CA42" i="31"/>
  <c r="CA19" s="1"/>
  <c r="CA41"/>
  <c r="CA17" s="1"/>
  <c r="CA43" s="1"/>
  <c r="BN31" i="29"/>
  <c r="BN17" s="1"/>
  <c r="BN33" s="1"/>
  <c r="AP31"/>
  <c r="DT75" i="18"/>
  <c r="BV36" i="4"/>
  <c r="BV39"/>
  <c r="BV42"/>
  <c r="CK39"/>
  <c r="CK42"/>
  <c r="ER28" i="36"/>
  <c r="ER26"/>
  <c r="ER24"/>
  <c r="ER22"/>
  <c r="ER20"/>
  <c r="ER18"/>
  <c r="ER16"/>
  <c r="ER14"/>
  <c r="ER12"/>
  <c r="ER10"/>
  <c r="ER8"/>
  <c r="ER6"/>
  <c r="CK35" i="4"/>
  <c r="BV35"/>
  <c r="CK36"/>
  <c r="BG36"/>
  <c r="BG65"/>
  <c r="DN10" i="34"/>
  <c r="EK12"/>
  <c r="CQ9"/>
  <c r="AW9"/>
  <c r="DX33" i="29"/>
  <c r="DX32"/>
  <c r="AP20"/>
  <c r="AP21"/>
  <c r="AP17" s="1"/>
  <c r="AP33" s="1"/>
  <c r="DL33"/>
  <c r="CA33"/>
  <c r="BB33"/>
  <c r="BN32"/>
  <c r="DL17"/>
  <c r="CA17"/>
  <c r="BB17"/>
  <c r="DL16"/>
  <c r="DL32" s="1"/>
  <c r="CZ32"/>
  <c r="CA16"/>
  <c r="CA32" s="1"/>
  <c r="BN16"/>
  <c r="BB32"/>
  <c r="EZ38" i="22"/>
  <c r="EZ36"/>
  <c r="EM38"/>
  <c r="EM36"/>
  <c r="EZ34"/>
  <c r="EZ32"/>
  <c r="EK21" i="35"/>
  <c r="DN21"/>
  <c r="CQ21"/>
  <c r="BT21"/>
  <c r="EK19"/>
  <c r="DN19"/>
  <c r="CQ19"/>
  <c r="BT19"/>
  <c r="DN7"/>
  <c r="DN6" s="1"/>
  <c r="BT7"/>
  <c r="BT6" s="1"/>
  <c r="DE22" i="34"/>
  <c r="CC22"/>
  <c r="BA22"/>
  <c r="DE19"/>
  <c r="CC19"/>
  <c r="BA19"/>
  <c r="EK8"/>
  <c r="EK6"/>
  <c r="DN5"/>
  <c r="CQ5"/>
  <c r="BT5"/>
  <c r="AW5"/>
  <c r="DK6" i="33"/>
  <c r="CL6"/>
  <c r="ER40" i="31"/>
  <c r="ER39"/>
  <c r="ER38"/>
  <c r="ER37"/>
  <c r="ER36"/>
  <c r="ER35"/>
  <c r="ER34"/>
  <c r="ER33"/>
  <c r="ER32"/>
  <c r="BI31"/>
  <c r="ER31" s="1"/>
  <c r="ER30"/>
  <c r="ER29"/>
  <c r="ER28"/>
  <c r="ER27"/>
  <c r="ER26"/>
  <c r="ER25"/>
  <c r="ER24"/>
  <c r="BI23"/>
  <c r="ER23" s="1"/>
  <c r="EA19"/>
  <c r="DJ19"/>
  <c r="BI19"/>
  <c r="EA17"/>
  <c r="DJ17"/>
  <c r="DJ43" s="1"/>
  <c r="ER12"/>
  <c r="ER11"/>
  <c r="DJ9"/>
  <c r="CS9"/>
  <c r="CA9"/>
  <c r="BI9"/>
  <c r="DJ7"/>
  <c r="CS7"/>
  <c r="CA7"/>
  <c r="BI7"/>
  <c r="EP8" i="30"/>
  <c r="DX8"/>
  <c r="DF8"/>
  <c r="CN8"/>
  <c r="BV8"/>
  <c r="BD8"/>
  <c r="EV31" i="29"/>
  <c r="EV30"/>
  <c r="BN30"/>
  <c r="EV29"/>
  <c r="EV28"/>
  <c r="EV27"/>
  <c r="EV26"/>
  <c r="BN26"/>
  <c r="EV25"/>
  <c r="EV24"/>
  <c r="EV23"/>
  <c r="EV22"/>
  <c r="EV21"/>
  <c r="EV20"/>
  <c r="BN20"/>
  <c r="BN19"/>
  <c r="BN18"/>
  <c r="DE10" i="28"/>
  <c r="CC10"/>
  <c r="BA10"/>
  <c r="DE7"/>
  <c r="CC7"/>
  <c r="BA7"/>
  <c r="EV22" i="27"/>
  <c r="FJ21"/>
  <c r="BS21"/>
  <c r="AR21"/>
  <c r="FJ20"/>
  <c r="DH20"/>
  <c r="BS20"/>
  <c r="FJ19"/>
  <c r="EV19"/>
  <c r="BS19"/>
  <c r="FJ18"/>
  <c r="BS18"/>
  <c r="FJ17"/>
  <c r="BS17"/>
  <c r="FJ16"/>
  <c r="EV16"/>
  <c r="CF16"/>
  <c r="BS16"/>
  <c r="FJ15"/>
  <c r="CF15"/>
  <c r="BS15"/>
  <c r="FJ14"/>
  <c r="EV14"/>
  <c r="DH14"/>
  <c r="BS14"/>
  <c r="FJ13"/>
  <c r="DH13"/>
  <c r="BS13"/>
  <c r="FJ12"/>
  <c r="DH12"/>
  <c r="DH10" s="1"/>
  <c r="BS12"/>
  <c r="FJ11"/>
  <c r="EV11"/>
  <c r="DH11"/>
  <c r="DH9" s="1"/>
  <c r="BS11"/>
  <c r="CF10"/>
  <c r="CF9"/>
  <c r="CR22" i="24"/>
  <c r="BA22"/>
  <c r="CR7"/>
  <c r="BA7"/>
  <c r="ER28" i="23"/>
  <c r="ER26"/>
  <c r="ER24"/>
  <c r="ER22"/>
  <c r="ER20"/>
  <c r="ER16"/>
  <c r="ER14"/>
  <c r="ER12"/>
  <c r="ER8" s="1"/>
  <c r="ER10"/>
  <c r="DT8"/>
  <c r="CZ8"/>
  <c r="CD8"/>
  <c r="BN8"/>
  <c r="DT6"/>
  <c r="CZ6"/>
  <c r="BN6"/>
  <c r="EM34" i="22"/>
  <c r="DB34"/>
  <c r="DA34"/>
  <c r="CB34"/>
  <c r="CA34"/>
  <c r="EM32"/>
  <c r="DB32"/>
  <c r="DA32"/>
  <c r="CB32"/>
  <c r="CA32"/>
  <c r="EZ30"/>
  <c r="EM30"/>
  <c r="DB30"/>
  <c r="DA30"/>
  <c r="CB30"/>
  <c r="CA30"/>
  <c r="EZ28"/>
  <c r="EM28"/>
  <c r="DB28"/>
  <c r="DA28"/>
  <c r="CB28"/>
  <c r="CA28"/>
  <c r="EZ26"/>
  <c r="EM26"/>
  <c r="DB26"/>
  <c r="DA26"/>
  <c r="CB26"/>
  <c r="CA26"/>
  <c r="EZ24"/>
  <c r="EM24"/>
  <c r="DB24"/>
  <c r="DA24"/>
  <c r="CB24"/>
  <c r="CA24"/>
  <c r="EZ22"/>
  <c r="EM22"/>
  <c r="DB22"/>
  <c r="DA22"/>
  <c r="CB22"/>
  <c r="CA22"/>
  <c r="EZ20"/>
  <c r="EM20"/>
  <c r="DB20"/>
  <c r="DA20"/>
  <c r="CB20"/>
  <c r="CA20"/>
  <c r="EZ18"/>
  <c r="EM18"/>
  <c r="DB18"/>
  <c r="DB10" s="1"/>
  <c r="DA18"/>
  <c r="DA10" s="1"/>
  <c r="CB18"/>
  <c r="CB10" s="1"/>
  <c r="CA18"/>
  <c r="CA10" s="1"/>
  <c r="EZ16"/>
  <c r="EM16"/>
  <c r="DB16"/>
  <c r="DB8" s="1"/>
  <c r="DA16"/>
  <c r="CB16"/>
  <c r="CB8" s="1"/>
  <c r="CA16"/>
  <c r="CA8" s="1"/>
  <c r="EZ14"/>
  <c r="EM14"/>
  <c r="DB14"/>
  <c r="DA14"/>
  <c r="CB14"/>
  <c r="CA14"/>
  <c r="BO14"/>
  <c r="EZ12"/>
  <c r="EM12"/>
  <c r="DB12"/>
  <c r="DA12"/>
  <c r="DA8" s="1"/>
  <c r="CB12"/>
  <c r="CA12"/>
  <c r="DD10"/>
  <c r="CO10"/>
  <c r="CD10"/>
  <c r="BO10"/>
  <c r="BD10"/>
  <c r="AQ10"/>
  <c r="DD8"/>
  <c r="CO8"/>
  <c r="CD8"/>
  <c r="BO8"/>
  <c r="BD8"/>
  <c r="AQ8"/>
  <c r="EV32" i="29" l="1"/>
  <c r="EK10" i="34"/>
  <c r="EK9" s="1"/>
  <c r="CD6" i="23"/>
  <c r="ER6"/>
  <c r="CS17" i="31"/>
  <c r="CS43" s="1"/>
  <c r="ER7"/>
  <c r="DJ45"/>
  <c r="ER9"/>
  <c r="CS19"/>
  <c r="ER19" s="1"/>
  <c r="ER13"/>
  <c r="ER14"/>
  <c r="FJ9" i="27"/>
  <c r="FJ25"/>
  <c r="BS10"/>
  <c r="AR10"/>
  <c r="BI45" i="31"/>
  <c r="ER42"/>
  <c r="AS45"/>
  <c r="DN9" i="34"/>
  <c r="CN33" i="29"/>
  <c r="AP16"/>
  <c r="AP32" s="1"/>
  <c r="EK5" i="34"/>
  <c r="CA45" i="31"/>
  <c r="EZ10" i="22"/>
  <c r="EZ8"/>
  <c r="EM8"/>
  <c r="EM10"/>
  <c r="BI17" i="31"/>
  <c r="BI43" s="1"/>
  <c r="CS45" l="1"/>
  <c r="FJ10" i="27"/>
  <c r="ER45" i="31"/>
  <c r="EV33" i="29"/>
  <c r="CZ33"/>
  <c r="EJ33"/>
  <c r="ER17" i="31"/>
  <c r="ER43" s="1"/>
  <c r="BG58" i="4" l="1"/>
  <c r="DB75" i="18"/>
  <c r="EO64"/>
  <c r="AX75"/>
  <c r="EM63"/>
  <c r="EM60"/>
  <c r="EM57"/>
  <c r="DT55"/>
  <c r="DB55"/>
  <c r="AX55"/>
  <c r="AX53"/>
  <c r="EO46"/>
  <c r="EO43"/>
  <c r="EO42"/>
  <c r="DV42"/>
  <c r="DT53" s="1"/>
  <c r="EM36"/>
  <c r="EM30"/>
  <c r="EM28"/>
  <c r="EM26"/>
  <c r="CK29" i="4"/>
  <c r="BV29"/>
  <c r="CK85" i="17"/>
  <c r="CM26"/>
  <c r="BV26"/>
  <c r="BT19"/>
  <c r="BT17" s="1"/>
  <c r="BT35" s="1"/>
  <c r="CK17"/>
  <c r="EM55" i="18" l="1"/>
  <c r="EM53"/>
  <c r="CK71" i="4"/>
  <c r="CK43"/>
  <c r="BV71"/>
  <c r="BV58"/>
  <c r="BV43"/>
  <c r="BG71"/>
  <c r="BG72" s="1"/>
  <c r="BG43"/>
  <c r="EM75" i="18" l="1"/>
  <c r="BG44" i="4"/>
  <c r="BV72"/>
  <c r="CK44"/>
  <c r="BV44"/>
  <c r="EJ32" i="29"/>
</calcChain>
</file>

<file path=xl/sharedStrings.xml><?xml version="1.0" encoding="utf-8"?>
<sst xmlns="http://schemas.openxmlformats.org/spreadsheetml/2006/main" count="2436" uniqueCount="650">
  <si>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</si>
  <si>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</si>
  <si>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</si>
  <si>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</si>
  <si>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</si>
  <si>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</si>
  <si>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Формы</t>
  </si>
  <si>
    <t>Бухгалтерский баланс</t>
  </si>
  <si>
    <t>на</t>
  </si>
  <si>
    <t xml:space="preserve"> г.</t>
  </si>
  <si>
    <t>Коды</t>
  </si>
  <si>
    <t>Форма по ОКУД</t>
  </si>
  <si>
    <t>0710001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</si>
  <si>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</si>
  <si>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</si>
  <si>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</si>
  <si>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</si>
  <si>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</si>
  <si>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</si>
  <si>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</si>
  <si>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</si>
  <si>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</si>
  <si>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</si>
  <si>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</si>
  <si>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</si>
  <si>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</si>
  <si>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Местонахождение (адрес)</t>
  </si>
  <si>
    <r>
      <t xml:space="preserve">Поясне-
ния </t>
    </r>
    <r>
      <rPr>
        <vertAlign val="superscript"/>
        <sz val="10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</si>
  <si>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  <charset val="204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</si>
  <si>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</si>
  <si>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  <charset val="204"/>
      </rPr>
      <t>3</t>
    </r>
  </si>
  <si>
    <r>
      <t xml:space="preserve"> г.</t>
    </r>
    <r>
      <rPr>
        <vertAlign val="superscript"/>
        <sz val="10"/>
        <rFont val="Arial"/>
        <family val="2"/>
        <charset val="204"/>
      </rPr>
      <t>4</t>
    </r>
  </si>
  <si>
    <r>
      <t xml:space="preserve"> г.</t>
    </r>
    <r>
      <rPr>
        <vertAlign val="superscript"/>
        <sz val="10"/>
        <rFont val="Arial"/>
        <family val="2"/>
        <charset val="204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</si>
  <si>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</si>
  <si>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</si>
  <si>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</si>
  <si>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</si>
  <si>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Доходные вложения в материальные ценности</t>
  </si>
  <si>
    <t>Финансовые вложения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</si>
  <si>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</si>
  <si>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</si>
  <si>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</si>
  <si>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</si>
  <si>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</si>
  <si>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</si>
  <si>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</si>
  <si>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</si>
  <si>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</si>
  <si>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</si>
  <si>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</si>
  <si>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</si>
  <si>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</si>
  <si>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  <charset val="204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</si>
  <si>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</si>
  <si>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</si>
  <si>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</si>
  <si>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</si>
  <si>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</si>
  <si>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</si>
  <si>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</si>
  <si>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</si>
  <si>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</si>
  <si>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</si>
  <si>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</si>
  <si>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</si>
  <si>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</si>
  <si>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</si>
  <si>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</si>
  <si>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</si>
  <si>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</si>
  <si>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</si>
  <si>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</si>
  <si>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</si>
  <si>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</si>
  <si>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</si>
  <si>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</si>
  <si>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</si>
  <si>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</si>
  <si>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</si>
  <si>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</si>
  <si>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</si>
  <si>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</si>
  <si>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отчетная дата отчетного периода.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</si>
  <si>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предыдущий год.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</si>
  <si>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год, предшествующий предыдущему.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</si>
  <si>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</si>
  <si>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  <charset val="204"/>
      </rPr>
      <t>7.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Здесь и в других формах отчетов вычитаемый или отрицательный показатель показывается в круглых скобках.</t>
    </r>
  </si>
  <si>
    <t>Отчет о прибылях и убытках</t>
  </si>
  <si>
    <t>за</t>
  </si>
  <si>
    <t>0710002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</si>
  <si>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</si>
  <si>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</si>
  <si>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</si>
  <si>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</si>
  <si>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</si>
  <si>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</si>
  <si>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</si>
  <si>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</si>
  <si>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</si>
  <si>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</si>
  <si>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</si>
  <si>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</si>
  <si>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</si>
  <si>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</si>
  <si>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</si>
  <si>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</si>
  <si>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</si>
  <si>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</si>
  <si>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</si>
  <si>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</si>
  <si>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  <charset val="204"/>
      </rPr>
      <t>6</t>
    </r>
  </si>
  <si>
    <t>Базовая прибыль (убыток) на акцию</t>
  </si>
  <si>
    <t>Разводненная прибыль (убыток) на акцию</t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</si>
  <si>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</si>
  <si>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отчетный период.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</si>
  <si>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</si>
  <si>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</si>
  <si>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</si>
  <si>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Приложение № 2</t>
  </si>
  <si>
    <t>отчета об изменениях капитала, отчета о движении денежных средств</t>
  </si>
  <si>
    <t>и отчета о целевом использовании полученных средств</t>
  </si>
  <si>
    <t>Отчет об изменениях капитала</t>
  </si>
  <si>
    <t>за 20</t>
  </si>
  <si>
    <t>0710003</t>
  </si>
  <si>
    <t>Вид экономической
деятельности</t>
  </si>
  <si>
    <t>по ОКВЭД</t>
  </si>
  <si>
    <t>1. Движение капитала</t>
  </si>
  <si>
    <t>Наименование показателя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</si>
  <si>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</si>
  <si>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</si>
  <si>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</si>
  <si>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</si>
  <si>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</si>
  <si>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За 20</t>
  </si>
  <si>
    <r>
      <t xml:space="preserve"> г.</t>
    </r>
    <r>
      <rPr>
        <vertAlign val="superscript"/>
        <sz val="9"/>
        <rFont val="Arial"/>
        <family val="2"/>
        <charset val="204"/>
      </rPr>
      <t>2</t>
    </r>
  </si>
  <si>
    <t>Увеличение капитала - всего:</t>
  </si>
  <si>
    <t>в том числе:</t>
  </si>
  <si>
    <t>х</t>
  </si>
  <si>
    <t>чистая прибыль</t>
  </si>
  <si>
    <t>переоценка имущества</t>
  </si>
  <si>
    <t>доходы, относящиеся непосредственно 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</si>
  <si>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</si>
  <si>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</si>
  <si>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</si>
  <si>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Форма 0710023 с. 2</t>
  </si>
  <si>
    <t>Добавочный капитал</t>
  </si>
  <si>
    <t>Уменьшение капитала - всего:</t>
  </si>
  <si>
    <t>убыток</t>
  </si>
  <si>
    <t>расходы, относящиеся непосредственно 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</si>
  <si>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</si>
  <si>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</si>
  <si>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</si>
  <si>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</si>
  <si>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</si>
  <si>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</si>
  <si>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</si>
  <si>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</si>
  <si>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</si>
  <si>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t>за счет чистой прибыли
(убытка)</t>
  </si>
  <si>
    <t>за счет иных факторов</t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</si>
  <si>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</si>
  <si>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</si>
  <si>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</si>
  <si>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</si>
  <si>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</si>
  <si>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</si>
  <si>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</si>
  <si>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другие статьи капитала, по которым
осуществлены корректировки:</t>
  </si>
  <si>
    <t>(по статьям)</t>
  </si>
  <si>
    <t>Форма 0710023 с. 4</t>
  </si>
  <si>
    <t>3. Чистые активы</t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</si>
  <si>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</si>
  <si>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</si>
  <si>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</si>
  <si>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</si>
  <si>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(в ред. Приказа Минфина РФ от 05.10.2011 № 124н)</t>
  </si>
  <si>
    <t>Отчет о движении денежных средств</t>
  </si>
  <si>
    <t>0710004</t>
  </si>
  <si>
    <t>Единица измерения: тыс. руб./млн. руб. (ненужное зачеркнуть)</t>
  </si>
  <si>
    <t>Денежные потоки от
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</si>
  <si>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</si>
  <si>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</si>
  <si>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</si>
  <si>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</si>
  <si>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</si>
  <si>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</si>
  <si>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</si>
  <si>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</si>
  <si>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</si>
  <si>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</si>
  <si>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</si>
  <si>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Сальдо денежных потоков от текущих операций</t>
  </si>
  <si>
    <t>Форма 0710004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</si>
  <si>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</si>
  <si>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</si>
  <si>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</si>
  <si>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</si>
  <si>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</si>
  <si>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</si>
  <si>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</si>
  <si>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</si>
  <si>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</si>
  <si>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</si>
  <si>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</si>
  <si>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Форма 0710004 с. 3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</si>
  <si>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</si>
  <si>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</si>
  <si>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</si>
  <si>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</si>
  <si>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</si>
  <si>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</si>
  <si>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</si>
  <si>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</si>
  <si>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</si>
  <si>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</si>
  <si>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</si>
  <si>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</si>
  <si>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</si>
  <si>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</si>
  <si>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</si>
  <si>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</si>
  <si>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амортиза-ции</t>
  </si>
  <si>
    <t>убыток
от обесце-нения</t>
  </si>
  <si>
    <t>переоценка</t>
  </si>
  <si>
    <t>накоплен-ная амортиза-ция</t>
  </si>
  <si>
    <t>Нематериальные активы - всего</t>
  </si>
  <si>
    <r>
      <t xml:space="preserve"> г.</t>
    </r>
    <r>
      <rPr>
        <vertAlign val="superscript"/>
        <sz val="8"/>
        <rFont val="Arial"/>
        <family val="2"/>
        <charset val="204"/>
      </rPr>
      <t>1</t>
    </r>
  </si>
  <si>
    <r>
      <t xml:space="preserve"> г.</t>
    </r>
    <r>
      <rPr>
        <vertAlign val="superscript"/>
        <sz val="8"/>
        <rFont val="Arial"/>
        <family val="2"/>
        <charset val="204"/>
      </rPr>
      <t>2</t>
    </r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</si>
  <si>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</si>
  <si>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</si>
  <si>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</si>
  <si>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>На</t>
  </si>
  <si>
    <t>Всего</t>
  </si>
  <si>
    <t>0710005 с. 2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</si>
  <si>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</si>
  <si>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</si>
  <si>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</si>
  <si>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</si>
  <si>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</si>
  <si>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НИОКР - всего</t>
  </si>
  <si>
    <t>(объект, группа объектов)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</si>
  <si>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</si>
  <si>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</si>
  <si>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</si>
  <si>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</si>
  <si>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</si>
  <si>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</si>
  <si>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</si>
  <si>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</si>
  <si>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</si>
  <si>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</si>
  <si>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</si>
  <si>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выбыло объектов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</si>
  <si>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</si>
  <si>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</si>
  <si>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</si>
  <si>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0710005 с. 5</t>
  </si>
  <si>
    <t>2.2. Незавершенные капитальные вложения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</si>
  <si>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</si>
  <si>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</si>
  <si>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</si>
  <si>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</si>
  <si>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</si>
  <si>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</si>
  <si>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</si>
  <si>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0710005 с. 6</t>
  </si>
  <si>
    <t>2.4. Иное использование основных средств</t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</si>
  <si>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</si>
  <si>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</si>
  <si>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</si>
  <si>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</si>
  <si>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</si>
  <si>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</si>
  <si>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</si>
  <si>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</si>
  <si>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</si>
  <si>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</si>
  <si>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перво-начальная стоимость</t>
  </si>
  <si>
    <t>выбыло (погашено)</t>
  </si>
  <si>
    <t>текущей рыночной стоимости (убытков от обесценения)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</si>
  <si>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</si>
  <si>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</si>
  <si>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</si>
  <si>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</si>
  <si>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t>0710005 с. 8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</si>
  <si>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</si>
  <si>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</si>
  <si>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</si>
  <si>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</si>
  <si>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</si>
  <si>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4. Запасы</t>
  </si>
  <si>
    <t>4.1. Наличие и движение запасов</t>
  </si>
  <si>
    <t>величина резерва
под снижение стоимости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</si>
  <si>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</si>
  <si>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</si>
  <si>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</si>
  <si>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</si>
  <si>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0710005 с. 9</t>
  </si>
  <si>
    <t>Запасы, не оплаченные на отчетную дату, - всего</t>
  </si>
  <si>
    <t>Запасы, находящиеся в залоге по договору, - всего</t>
  </si>
  <si>
    <t>0710005 с. 10</t>
  </si>
  <si>
    <t>5.1. Наличие и движение дебиторской задолженности</t>
  </si>
  <si>
    <t>учтенная
по условиям договора</t>
  </si>
  <si>
    <t>поступление</t>
  </si>
  <si>
    <t>погашение</t>
  </si>
  <si>
    <t>(вид)</t>
  </si>
  <si>
    <t>Краткосрочная дебиторская задолженность -
всего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</si>
  <si>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</si>
  <si>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</si>
  <si>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</si>
  <si>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</si>
  <si>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</si>
  <si>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</si>
  <si>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</si>
  <si>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0710005 с. 12</t>
  </si>
  <si>
    <t>5.4. Просроченная кредиторская задолженность</t>
  </si>
  <si>
    <t>Материальные затраты</t>
  </si>
  <si>
    <t>Отчисления на социальные нужды</t>
  </si>
  <si>
    <t>Амортизация</t>
  </si>
  <si>
    <t>Итого по элементам</t>
  </si>
  <si>
    <t>Изменение остатков (прирост [-], уменьшение [+]):</t>
  </si>
  <si>
    <t>0710005 с. 13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</si>
  <si>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</si>
  <si>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</si>
  <si>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</si>
  <si>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</si>
  <si>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</si>
  <si>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</si>
  <si>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</si>
  <si>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</si>
  <si>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</si>
  <si>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</si>
  <si>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</si>
  <si>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</si>
  <si>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</si>
  <si>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</si>
  <si>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</si>
  <si>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1. Указывается отчетный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</si>
  <si>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</si>
  <si>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</si>
  <si>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</si>
  <si>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</si>
  <si>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</si>
  <si>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</si>
  <si>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</si>
  <si>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</si>
  <si>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</si>
  <si>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</si>
  <si>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</si>
  <si>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</si>
  <si>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10</t>
  </si>
  <si>
    <t>09</t>
  </si>
  <si>
    <t>11</t>
  </si>
  <si>
    <r>
      <t xml:space="preserve">Выручка </t>
    </r>
    <r>
      <rPr>
        <vertAlign val="superscript"/>
        <sz val="10"/>
        <rFont val="Arial"/>
        <family val="2"/>
        <charset val="204"/>
      </rPr>
      <t>5</t>
    </r>
    <r>
      <rPr>
        <sz val="10"/>
        <rFont val="Arial"/>
        <family val="2"/>
        <charset val="204"/>
      </rPr>
      <t>, в т.ч.:</t>
    </r>
  </si>
  <si>
    <t>теплоэнергия</t>
  </si>
  <si>
    <t>добыча вольфрам молибденовой руды</t>
  </si>
  <si>
    <t>За 12 месяцев</t>
  </si>
  <si>
    <t>Себестоимость продаж, в т.ч.:</t>
  </si>
  <si>
    <t>за  год  2011г.</t>
  </si>
  <si>
    <t>12</t>
  </si>
  <si>
    <t>03</t>
  </si>
  <si>
    <t>2012</t>
  </si>
  <si>
    <t>КГУП "Примтеплоэнерго"</t>
  </si>
  <si>
    <t>57825401</t>
  </si>
  <si>
    <t>2536112729</t>
  </si>
  <si>
    <t>теплоснабжение</t>
  </si>
  <si>
    <t>40.30.3</t>
  </si>
  <si>
    <t>42</t>
  </si>
  <si>
    <t>13</t>
  </si>
  <si>
    <t>государственное унитарное предприятие</t>
  </si>
  <si>
    <t>Код</t>
  </si>
  <si>
    <t>За год</t>
  </si>
  <si>
    <t>2011г.</t>
  </si>
  <si>
    <t>2010г.</t>
  </si>
  <si>
    <t>4110</t>
  </si>
  <si>
    <t>4111</t>
  </si>
  <si>
    <t>4112</t>
  </si>
  <si>
    <t>4113</t>
  </si>
  <si>
    <t>бюджетные асигнования и иное целевое финансирование</t>
  </si>
  <si>
    <t>4114</t>
  </si>
  <si>
    <t>дотации на покрытие убытков</t>
  </si>
  <si>
    <t>4119</t>
  </si>
  <si>
    <t>4120</t>
  </si>
  <si>
    <t>4121</t>
  </si>
  <si>
    <t>4122</t>
  </si>
  <si>
    <t>4123</t>
  </si>
  <si>
    <t>4124</t>
  </si>
  <si>
    <t>взносов в государственные внебюджетный фонды</t>
  </si>
  <si>
    <t>4125</t>
  </si>
  <si>
    <t>НДС</t>
  </si>
  <si>
    <t>4126</t>
  </si>
  <si>
    <t>4129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</si>
  <si>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</si>
  <si>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</si>
  <si>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</si>
  <si>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</si>
  <si>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</si>
  <si>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</si>
  <si>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Патрин А.В.</t>
  </si>
  <si>
    <t>Насонова О.Ю.</t>
  </si>
  <si>
    <t>марта</t>
  </si>
  <si>
    <t>31 декабря</t>
  </si>
  <si>
    <t xml:space="preserve">   690089, г.Владивосток, ул. Героев Варяга, д.12</t>
  </si>
  <si>
    <t>384</t>
  </si>
  <si>
    <t>год</t>
  </si>
  <si>
    <t>Теплоснабжение</t>
  </si>
  <si>
    <t xml:space="preserve">  государственное унитарное предприятие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</si>
  <si>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</si>
  <si>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</si>
  <si>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</si>
  <si>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</si>
  <si>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</si>
  <si>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</si>
  <si>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</si>
  <si>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</si>
  <si>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</si>
  <si>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</si>
  <si>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</si>
  <si>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</si>
  <si>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</si>
  <si>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</si>
  <si>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</si>
  <si>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</si>
  <si>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</si>
  <si>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</si>
  <si>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</si>
  <si>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</si>
  <si>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r>
      <t xml:space="preserve"> г.</t>
    </r>
    <r>
      <rPr>
        <vertAlign val="superscript"/>
        <sz val="8"/>
        <rFont val="Arial"/>
        <family val="2"/>
        <charset val="204"/>
      </rPr>
      <t>3</t>
    </r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</si>
  <si>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</si>
  <si>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</si>
  <si>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</si>
  <si>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</si>
  <si>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</si>
  <si>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</si>
  <si>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</si>
  <si>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</si>
  <si>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</si>
  <si>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</si>
  <si>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</si>
  <si>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</si>
  <si>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</si>
  <si>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</si>
  <si>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</si>
  <si>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</si>
  <si>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</si>
  <si>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</si>
  <si>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</si>
  <si>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</si>
  <si>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</si>
  <si>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</si>
  <si>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</si>
  <si>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</si>
  <si>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3402</t>
  </si>
  <si>
    <t>3412</t>
  </si>
  <si>
    <t>3422</t>
  </si>
  <si>
    <t>3502</t>
  </si>
  <si>
    <t>3600</t>
  </si>
  <si>
    <t>получено имущество от собственника</t>
  </si>
  <si>
    <t>решение собственника</t>
  </si>
  <si>
    <t>убыток (ретроспективный перерасчет)</t>
  </si>
  <si>
    <t xml:space="preserve">                    КГУП "Примтеплоэнерго"</t>
  </si>
  <si>
    <r>
      <t xml:space="preserve">     </t>
    </r>
    <r>
      <rPr>
        <b/>
        <sz val="9"/>
        <rFont val="Arial"/>
        <family val="2"/>
        <charset val="204"/>
      </rPr>
      <t>теплоснабжение</t>
    </r>
  </si>
  <si>
    <t xml:space="preserve">                  государственное унитарное предприятие</t>
  </si>
  <si>
    <t>15</t>
  </si>
  <si>
    <t>Пояснения к бухгалтерскоу балансу и отчету о прибылях и убытках</t>
  </si>
  <si>
    <r>
      <t xml:space="preserve">первона-чальная стоимость </t>
    </r>
    <r>
      <rPr>
        <vertAlign val="superscript"/>
        <sz val="7"/>
        <rFont val="Arial"/>
        <family val="2"/>
        <charset val="204"/>
      </rPr>
      <t>3</t>
    </r>
  </si>
  <si>
    <t>накопленная амортизация 
и убытки от обесценения</t>
  </si>
  <si>
    <t>часть стоимости, списанной 
на расходы</t>
  </si>
  <si>
    <t>На конец 
периода</t>
  </si>
  <si>
    <r>
      <t xml:space="preserve">накопленная амортизация </t>
    </r>
    <r>
      <rPr>
        <vertAlign val="superscript"/>
        <sz val="7"/>
        <rFont val="Arial"/>
        <family val="2"/>
        <charset val="204"/>
      </rPr>
      <t>6</t>
    </r>
  </si>
  <si>
    <t>поступило от филиалов и дирекции (счет 79)</t>
  </si>
  <si>
    <t>амортизация по поступившим от ф-лов и дирекции (сч.79)</t>
  </si>
  <si>
    <t>выбыло в филиалы и дирекцию (счет 79)</t>
  </si>
  <si>
    <t>амортизация по выбывшим в ф-лы и дирекцию (сч.79)</t>
  </si>
  <si>
    <r>
      <t xml:space="preserve">начислено амортизации </t>
    </r>
    <r>
      <rPr>
        <vertAlign val="superscript"/>
        <sz val="7"/>
        <rFont val="Arial"/>
        <family val="2"/>
        <charset val="204"/>
      </rPr>
      <t>6</t>
    </r>
  </si>
  <si>
    <t>(здания)</t>
  </si>
  <si>
    <t>(сооружения)</t>
  </si>
  <si>
    <t>(машины и оборудование)</t>
  </si>
  <si>
    <t>(средства транспортные)</t>
  </si>
  <si>
    <t>(инвентарь производственный и хозяйственный)</t>
  </si>
  <si>
    <t>(земельные участки)</t>
  </si>
  <si>
    <t>5220</t>
  </si>
  <si>
    <t>5230</t>
  </si>
  <si>
    <t>затраты 
за период</t>
  </si>
  <si>
    <t>5240</t>
  </si>
  <si>
    <t>5250</t>
  </si>
  <si>
    <t>А/м Тойота ЛэндКрузер Лексус №В011ВВ</t>
  </si>
  <si>
    <t>Модуль с дизельгенерат. установкой</t>
  </si>
  <si>
    <t>Контейнер 20-ти футовый</t>
  </si>
  <si>
    <t>Фронт-ый погрузчик одноковшовый JC 60</t>
  </si>
  <si>
    <t>Шкаф беспереб-ого питания Eaton 9390</t>
  </si>
  <si>
    <t>Система компьютер. и телеф. сетей</t>
  </si>
  <si>
    <t>модуль с дизельгенер-ой установкой</t>
  </si>
  <si>
    <t>А/м Тойота ЛэндКрузер №С260СС</t>
  </si>
  <si>
    <t>БАРЖА САМОХОДНАЯ "КАТЕР СБ"</t>
  </si>
  <si>
    <t>ВЕСЫ МАГНУС</t>
  </si>
  <si>
    <t>Здание гаражного бокса №1</t>
  </si>
  <si>
    <t>Здание мастерской</t>
  </si>
  <si>
    <t>5270</t>
  </si>
  <si>
    <t>5280</t>
  </si>
  <si>
    <t>5281</t>
  </si>
  <si>
    <t>5282</t>
  </si>
  <si>
    <t>5283</t>
  </si>
  <si>
    <t>5284</t>
  </si>
  <si>
    <t>5285</t>
  </si>
  <si>
    <t>5286</t>
  </si>
  <si>
    <r>
      <t xml:space="preserve">накопленная корректи-
ровка </t>
    </r>
    <r>
      <rPr>
        <vertAlign val="superscript"/>
        <sz val="8"/>
        <rFont val="Arial"/>
        <family val="2"/>
        <charset val="204"/>
      </rPr>
      <t>7</t>
    </r>
  </si>
  <si>
    <t>начисление процентов (включая доведение первона-чальной стоимости до номинальной)</t>
  </si>
  <si>
    <t>5301</t>
  </si>
  <si>
    <t>5311</t>
  </si>
  <si>
    <t>5305</t>
  </si>
  <si>
    <t>5315</t>
  </si>
  <si>
    <t>5300</t>
  </si>
  <si>
    <t>5310</t>
  </si>
  <si>
    <t>(тыс. руб)</t>
  </si>
  <si>
    <t>себесто-
имость</t>
  </si>
  <si>
    <t>от сторонних организаций (сч.60, 76)</t>
  </si>
  <si>
    <t>от филиалов КГУП (сч.79)</t>
  </si>
  <si>
    <t>себестоимость (сч 20, 23, 25, 26, 90, 91)</t>
  </si>
  <si>
    <t>пердано филиалам КГУП (сч.79)</t>
  </si>
  <si>
    <t>2</t>
  </si>
  <si>
    <r>
      <t xml:space="preserve">топливо </t>
    </r>
    <r>
      <rPr>
        <sz val="8"/>
        <rFont val="Arial"/>
        <family val="2"/>
        <charset val="204"/>
      </rPr>
      <t>(сч.10.03)</t>
    </r>
  </si>
  <si>
    <r>
      <t xml:space="preserve">Запасные части </t>
    </r>
    <r>
      <rPr>
        <sz val="8"/>
        <rFont val="Arial"/>
        <family val="2"/>
        <charset val="204"/>
      </rPr>
      <t>(сч.10.05)</t>
    </r>
  </si>
  <si>
    <r>
      <t xml:space="preserve">Материалы на технологию </t>
    </r>
    <r>
      <rPr>
        <sz val="8"/>
        <rFont val="Arial"/>
        <family val="2"/>
        <charset val="204"/>
      </rPr>
      <t>(сч.10.01)</t>
    </r>
  </si>
  <si>
    <r>
      <t xml:space="preserve">Спецодежда </t>
    </r>
    <r>
      <rPr>
        <sz val="8"/>
        <rFont val="Arial"/>
        <family val="2"/>
        <charset val="204"/>
      </rPr>
      <t>(сч.10.10+ сч.10.11)</t>
    </r>
  </si>
  <si>
    <r>
      <t xml:space="preserve">Строительные, ремонтные материалы, давальческие материалы </t>
    </r>
    <r>
      <rPr>
        <sz val="8"/>
        <rFont val="Arial"/>
        <family val="2"/>
        <charset val="204"/>
      </rPr>
      <t>(сч.10.07+ сч.10.08)</t>
    </r>
  </si>
  <si>
    <r>
      <t xml:space="preserve">Хоз.инвентарь и прочее сырье и материалы </t>
    </r>
    <r>
      <rPr>
        <sz val="8"/>
        <rFont val="Arial"/>
        <family val="2"/>
        <charset val="204"/>
      </rPr>
      <t>(сч.10.06+ сч.10.12+ сч.10.13)</t>
    </r>
  </si>
  <si>
    <t>4.2. Запасы в залоге (сч. 009)</t>
  </si>
  <si>
    <t>топливо</t>
  </si>
  <si>
    <r>
      <t xml:space="preserve">                                                  5. Дебиторская и кредиторская задолженность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  <charset val="204"/>
      </rPr>
      <t>*</t>
    </r>
    <r>
      <rPr>
        <sz val="8"/>
        <color rgb="FFFF0000"/>
        <rFont val="Arial"/>
        <family val="2"/>
        <charset val="204"/>
      </rPr>
      <t>( Данные раскрываются за минусом дебиторской задолженности, поступившей и погашенной (списанной) в одном отчетном периоде.)</t>
    </r>
  </si>
  <si>
    <t>величина резерва
по сомни-тельным долгам (сч.63)</t>
  </si>
  <si>
    <t>учтенная
по условиям договора (=гр.4+ гр.6+ гр.7- гр.8)</t>
  </si>
  <si>
    <r>
      <t>в результате хозяйственных операций (сумма долга 
по сделке операции)</t>
    </r>
    <r>
      <rPr>
        <sz val="7.5"/>
        <color rgb="FFFF0000"/>
        <rFont val="Arial"/>
        <family val="2"/>
        <charset val="204"/>
      </rPr>
      <t>*</t>
    </r>
  </si>
  <si>
    <r>
      <t xml:space="preserve">причитающиеся проценты, штрафы и иные начисления </t>
    </r>
    <r>
      <rPr>
        <sz val="7.5"/>
        <color rgb="FFFF0000"/>
        <rFont val="Arial"/>
        <family val="2"/>
        <charset val="204"/>
      </rPr>
      <t>*</t>
    </r>
  </si>
  <si>
    <r>
      <t xml:space="preserve">списание
на финансовый результат </t>
    </r>
    <r>
      <rPr>
        <sz val="8"/>
        <color rgb="FFFF0000"/>
        <rFont val="Arial"/>
        <family val="2"/>
        <charset val="204"/>
      </rPr>
      <t xml:space="preserve">* </t>
    </r>
    <r>
      <rPr>
        <sz val="8"/>
        <rFont val="Arial"/>
        <family val="2"/>
        <charset val="204"/>
      </rPr>
      <t>(Дт 91- Кт 63)</t>
    </r>
  </si>
  <si>
    <t>восста-новление резерва (Д-т 63 - Кт 91)</t>
  </si>
  <si>
    <r>
      <rPr>
        <sz val="9"/>
        <color rgb="FFFF0000"/>
        <rFont val="Arial"/>
        <family val="2"/>
        <charset val="204"/>
      </rPr>
      <t>Долгосрочная</t>
    </r>
    <r>
      <rPr>
        <sz val="9"/>
        <rFont val="Arial"/>
        <family val="2"/>
        <charset val="204"/>
      </rPr>
      <t xml:space="preserve"> дебиторская задолженность -
всего</t>
    </r>
  </si>
  <si>
    <r>
      <t xml:space="preserve">Покупатели и заказчики </t>
    </r>
    <r>
      <rPr>
        <sz val="8"/>
        <rFont val="Arial"/>
        <family val="2"/>
        <charset val="204"/>
      </rPr>
      <t>(сч 62, сч 63, сч 76)</t>
    </r>
  </si>
  <si>
    <r>
      <t xml:space="preserve">Авансы выданные поставщикам материалов </t>
    </r>
    <r>
      <rPr>
        <sz val="8"/>
        <rFont val="Arial"/>
        <family val="2"/>
        <charset val="204"/>
      </rPr>
      <t>(сч 60)</t>
    </r>
  </si>
  <si>
    <t>Авансы строительным и ремонтным организациям</t>
  </si>
  <si>
    <t>Авансы за оказанные услуги</t>
  </si>
  <si>
    <t>Расчеты с ИФНС (сч.68)</t>
  </si>
  <si>
    <r>
      <t xml:space="preserve">Переплата во внебюджетные фонды </t>
    </r>
    <r>
      <rPr>
        <sz val="8"/>
        <rFont val="Arial"/>
        <family val="2"/>
        <charset val="204"/>
      </rPr>
      <t>(сч.69)</t>
    </r>
  </si>
  <si>
    <t>Прочие дебиторы (сч 70, 71, 73, 76)</t>
  </si>
  <si>
    <r>
      <t>в результате хозяйственных операций (сумма долга по сделке, операции)</t>
    </r>
    <r>
      <rPr>
        <sz val="8"/>
        <color rgb="FFFF0000"/>
        <rFont val="Arial"/>
        <family val="2"/>
        <charset val="204"/>
      </rPr>
      <t>*</t>
    </r>
  </si>
  <si>
    <r>
      <t xml:space="preserve">причитающиеся проценты, штрафы 
и иные начисления </t>
    </r>
    <r>
      <rPr>
        <sz val="8"/>
        <color rgb="FFFF0000"/>
        <rFont val="Arial"/>
        <family val="2"/>
        <charset val="204"/>
      </rPr>
      <t>*</t>
    </r>
  </si>
  <si>
    <r>
      <t xml:space="preserve">списание
на финансовый результат </t>
    </r>
    <r>
      <rPr>
        <sz val="8"/>
        <color rgb="FFFF0000"/>
        <rFont val="Arial"/>
        <family val="2"/>
        <charset val="204"/>
      </rPr>
      <t>*</t>
    </r>
  </si>
  <si>
    <t>Долгосрочная кредиторская задолженность - 
всего</t>
  </si>
  <si>
    <t>Кредиты банков</t>
  </si>
  <si>
    <t>Бюджетные кредиты</t>
  </si>
  <si>
    <t>Краткосрочная кредиторская задолженность - 
всего</t>
  </si>
  <si>
    <t>Займы и кредиты</t>
  </si>
  <si>
    <t>Поставщикам топлива (сч.60)</t>
  </si>
  <si>
    <t>Поставщикам за тепло, электроэнергию, водоснабжение</t>
  </si>
  <si>
    <t>Поставщикам за ремонт, строительство</t>
  </si>
  <si>
    <t>Поставщикам за материалы, основные средства</t>
  </si>
  <si>
    <t>Прочим поставщикам работ, услуг (сч 60)</t>
  </si>
  <si>
    <t>Задолженность перед персоналом (сч 70)</t>
  </si>
  <si>
    <t>Задолженность перед внебюджетными фондами (сч.69)</t>
  </si>
  <si>
    <t>Задолженность перед бюджетом (сч 68)</t>
  </si>
  <si>
    <t>Авансы полученные (сч 62)</t>
  </si>
  <si>
    <t>Прочие кредиторы (сч.71, 76, 73)</t>
  </si>
  <si>
    <t>Прочим поставщикам работ, услуг (сч.60)</t>
  </si>
  <si>
    <r>
      <t>6. Затраты на производство</t>
    </r>
    <r>
      <rPr>
        <b/>
        <sz val="11"/>
        <color theme="0"/>
        <rFont val="Arial"/>
        <family val="2"/>
        <charset val="204"/>
      </rPr>
      <t xml:space="preserve"> (Д-т сч 20, 23, 25, 26, 44)</t>
    </r>
  </si>
  <si>
    <t>*)</t>
  </si>
  <si>
    <t>**)</t>
  </si>
  <si>
    <t xml:space="preserve">Расходы на оплату труда </t>
  </si>
  <si>
    <t xml:space="preserve">Прочие затраты 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</si>
  <si>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</si>
  <si>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</si>
  <si>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r>
      <t>Итого расходы по обычным видам деятельности</t>
    </r>
    <r>
      <rPr>
        <sz val="10"/>
        <color theme="0"/>
        <rFont val="Arial"/>
        <family val="2"/>
        <charset val="204"/>
      </rPr>
      <t xml:space="preserve"> </t>
    </r>
  </si>
  <si>
    <r>
      <rPr>
        <sz val="8"/>
        <color rgb="FFFF0000"/>
        <rFont val="Arial"/>
        <family val="2"/>
        <charset val="204"/>
      </rPr>
      <t>1.</t>
    </r>
    <r>
      <rPr>
        <sz val="8"/>
        <rFont val="Arial"/>
        <family val="2"/>
        <charset val="204"/>
      </rPr>
      <t xml:space="preserve"> Чтобы заполнить строку "Материальные затраты":    отразите кредитовый оборот по счету 10 "Материалы" в корреспонденции со счетами учета затрат (20, 21, 23, 25, 26, 29 и 44)  + суммы, списанные с кредита счета 41 "Товары" в дебет счета 90 "Продажи".
</t>
    </r>
  </si>
  <si>
    <r>
      <rPr>
        <sz val="8"/>
        <color rgb="FFFF0000"/>
        <rFont val="Arial"/>
        <family val="2"/>
        <charset val="204"/>
      </rPr>
      <t xml:space="preserve">2. </t>
    </r>
    <r>
      <rPr>
        <sz val="8"/>
        <rFont val="Arial"/>
        <family val="2"/>
        <charset val="204"/>
      </rPr>
      <t xml:space="preserve">Для заполнения строки "Изменение остатков (прирост (-), уменьшение (+)): </t>
    </r>
  </si>
  <si>
    <t>С-до сч. 20 на начало года</t>
  </si>
  <si>
    <t>+ С-до Дт сч.43 на начало года</t>
  </si>
  <si>
    <t>- С-до Дт сч.20 на конец года</t>
  </si>
  <si>
    <t>- С-до Дт сч.43 на начало года</t>
  </si>
  <si>
    <t>Если получилась положительная сумма, то ставим в строку 5670, если отрицательная, то ставим в строку 5680</t>
  </si>
  <si>
    <t>*) В том числе себестоимость проданных товарно-материальных ценностей-         449 281</t>
  </si>
  <si>
    <t>**) В том числе себестоимость проданных товарно-материальных ценностей-       460 950</t>
  </si>
  <si>
    <t>7. Оценочные обязательства (сч 96)</t>
  </si>
  <si>
    <t>Резерв предстоящих расходов на оплату отпусков</t>
  </si>
  <si>
    <t>Резерв предстоящих расходов на выплату вознаграждений</t>
  </si>
  <si>
    <t>8. Обеспечения обязательств (сч 008, сч 009)</t>
  </si>
  <si>
    <t>Простой ценный вексель</t>
  </si>
  <si>
    <t xml:space="preserve">Договор залога </t>
  </si>
  <si>
    <t>9. Государственная помощь (сч.86)</t>
  </si>
  <si>
    <t>Финансовая помощь КБ</t>
  </si>
  <si>
    <t>Финансирование из КБ ГОК</t>
  </si>
  <si>
    <t>Финансирование из КБ на приобретение топлива</t>
  </si>
  <si>
    <t>Финансирование из КБ капитальных вложений</t>
  </si>
  <si>
    <t>Финансирование из КБ на подготовку к отопительному сезону</t>
  </si>
  <si>
    <t>Финансирование из КБ в сферу ЖКХ</t>
  </si>
  <si>
    <t>Финансирование из МБ капитальных вложений</t>
  </si>
  <si>
    <t xml:space="preserve"> 31 декабря</t>
  </si>
  <si>
    <t>списание ДЗ за счет резерва</t>
  </si>
  <si>
    <t>5710</t>
  </si>
  <si>
    <t>Оценочные обязательства - 
всего за 2011г.</t>
  </si>
  <si>
    <t>Оценочные обязательства - 
всего за 2010 год</t>
  </si>
  <si>
    <t>п.2.1</t>
  </si>
  <si>
    <t>п.4.1</t>
  </si>
  <si>
    <t>п.5.1</t>
  </si>
  <si>
    <t>п.6.1</t>
  </si>
  <si>
    <t>п.7</t>
  </si>
  <si>
    <t>Авансы выданные поставщикам за основные средства</t>
  </si>
  <si>
    <t>Основные средства, в том числе:</t>
  </si>
  <si>
    <t xml:space="preserve">  вложения во внеоборотные активы</t>
  </si>
  <si>
    <t>п.2.2</t>
  </si>
  <si>
    <t>себестоимость</t>
  </si>
  <si>
    <t>Оборудование к установке</t>
  </si>
  <si>
    <t>Приход</t>
  </si>
  <si>
    <r>
      <t xml:space="preserve"> г.</t>
    </r>
    <r>
      <rPr>
        <vertAlign val="superscript"/>
        <sz val="8"/>
        <color rgb="FFFF0000"/>
        <rFont val="Arial"/>
        <family val="2"/>
        <charset val="204"/>
      </rPr>
      <t>1</t>
    </r>
  </si>
  <si>
    <r>
      <t xml:space="preserve"> г.</t>
    </r>
    <r>
      <rPr>
        <vertAlign val="superscript"/>
        <sz val="8"/>
        <color rgb="FFFF0000"/>
        <rFont val="Arial"/>
        <family val="2"/>
        <charset val="204"/>
      </rPr>
      <t>2</t>
    </r>
  </si>
  <si>
    <t>Расходы будущих периодов (программное обеспечение, лицензии)</t>
  </si>
  <si>
    <t>29</t>
  </si>
  <si>
    <t xml:space="preserve">марта </t>
  </si>
  <si>
    <t>Затраты в незавершенное производство</t>
  </si>
  <si>
    <t>Готовая продукция и товары для перепродажи</t>
  </si>
  <si>
    <t>Прочие кредиторы</t>
  </si>
  <si>
    <t xml:space="preserve">Авансы полученные </t>
  </si>
  <si>
    <t>Авансы прочим дебиторам</t>
  </si>
  <si>
    <t>Покупатели и заказчики</t>
  </si>
  <si>
    <t xml:space="preserve">Авансы выданные поставщикам материалов </t>
  </si>
  <si>
    <t>Расчеты с ИФНС</t>
  </si>
  <si>
    <r>
      <t>Переплата во внебюджетные фонды</t>
    </r>
    <r>
      <rPr>
        <sz val="8"/>
        <rFont val="Arial"/>
        <family val="2"/>
        <charset val="204"/>
      </rPr>
      <t xml:space="preserve"> </t>
    </r>
  </si>
  <si>
    <t>30</t>
  </si>
  <si>
    <t>Прочие обязательства (проценты по кредитам)</t>
  </si>
  <si>
    <t>(117233)</t>
  </si>
  <si>
    <t>(391553)</t>
  </si>
  <si>
    <t>48683</t>
  </si>
  <si>
    <t>0</t>
  </si>
  <si>
    <t>(4855120)</t>
  </si>
  <si>
    <t>(3864948)</t>
  </si>
  <si>
    <t>(262202)</t>
  </si>
  <si>
    <t>(172836)</t>
  </si>
  <si>
    <t>(22589)</t>
  </si>
  <si>
    <t>(31886)</t>
  </si>
  <si>
    <t>(145840)</t>
  </si>
  <si>
    <t>(105105)</t>
  </si>
  <si>
    <t>(4)</t>
  </si>
  <si>
    <t>(70541)</t>
  </si>
  <si>
    <t>(1150)</t>
  </si>
  <si>
    <t>(177)</t>
  </si>
  <si>
    <t>(41641)</t>
  </si>
  <si>
    <t>(69364)</t>
  </si>
  <si>
    <t>(4314857)</t>
  </si>
  <si>
    <t>(5328546)</t>
  </si>
  <si>
    <t>(455301)</t>
  </si>
  <si>
    <t>(134685)</t>
  </si>
  <si>
    <t>величина резерва
по сомни-тельным долгам = сальдо сч.63</t>
  </si>
</sst>
</file>

<file path=xl/styles.xml><?xml version="1.0" encoding="utf-8"?>
<styleSheet xmlns="http://schemas.openxmlformats.org/spreadsheetml/2006/main">
  <numFmts count="1">
    <numFmt numFmtId="164" formatCode="#,##0_р_.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8"/>
      <name val="Arial"/>
      <family val="2"/>
      <charset val="204"/>
    </font>
    <font>
      <vertAlign val="superscript"/>
      <sz val="7"/>
      <name val="Arial"/>
      <family val="2"/>
      <charset val="204"/>
    </font>
    <font>
      <i/>
      <sz val="7"/>
      <name val="Arial"/>
      <family val="2"/>
      <charset val="204"/>
    </font>
    <font>
      <sz val="7.5"/>
      <name val="Arial"/>
      <family val="2"/>
      <charset val="204"/>
    </font>
    <font>
      <sz val="8.5"/>
      <name val="Arial"/>
      <family val="2"/>
      <charset val="204"/>
    </font>
    <font>
      <i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name val="Arial Cyr"/>
      <charset val="204"/>
    </font>
    <font>
      <b/>
      <sz val="9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7.5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vertAlign val="superscript"/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9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/>
    <xf numFmtId="0" fontId="7" fillId="0" borderId="0" xfId="1" applyFont="1" applyFill="1" applyAlignment="1">
      <alignment wrapText="1"/>
    </xf>
    <xf numFmtId="0" fontId="7" fillId="0" borderId="0" xfId="1" applyFont="1" applyFill="1" applyAlignment="1">
      <alignment horizontal="right" wrapText="1"/>
    </xf>
    <xf numFmtId="0" fontId="7" fillId="0" borderId="14" xfId="1" applyFont="1" applyFill="1" applyBorder="1"/>
    <xf numFmtId="0" fontId="5" fillId="0" borderId="9" xfId="1" applyFont="1" applyFill="1" applyBorder="1"/>
    <xf numFmtId="0" fontId="5" fillId="0" borderId="0" xfId="1" applyFont="1" applyFill="1" applyBorder="1"/>
    <xf numFmtId="0" fontId="5" fillId="0" borderId="25" xfId="1" applyFont="1" applyFill="1" applyBorder="1"/>
    <xf numFmtId="0" fontId="5" fillId="0" borderId="24" xfId="1" applyFont="1" applyFill="1" applyBorder="1"/>
    <xf numFmtId="0" fontId="5" fillId="0" borderId="21" xfId="1" applyFont="1" applyFill="1" applyBorder="1"/>
    <xf numFmtId="0" fontId="5" fillId="0" borderId="11" xfId="1" applyFont="1" applyFill="1" applyBorder="1"/>
    <xf numFmtId="0" fontId="5" fillId="0" borderId="2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21" xfId="1" applyFont="1" applyFill="1" applyBorder="1" applyAlignment="1">
      <alignment vertical="center"/>
    </xf>
    <xf numFmtId="0" fontId="10" fillId="0" borderId="0" xfId="1" applyFont="1" applyFill="1"/>
    <xf numFmtId="0" fontId="11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5" fillId="0" borderId="0" xfId="1" applyFont="1"/>
    <xf numFmtId="0" fontId="6" fillId="0" borderId="0" xfId="1" applyFont="1"/>
    <xf numFmtId="0" fontId="12" fillId="0" borderId="0" xfId="1" applyFont="1"/>
    <xf numFmtId="0" fontId="7" fillId="0" borderId="0" xfId="1" applyFont="1"/>
    <xf numFmtId="0" fontId="12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7" fillId="0" borderId="0" xfId="1" applyFont="1" applyAlignment="1">
      <alignment horizontal="right" wrapText="1"/>
    </xf>
    <xf numFmtId="0" fontId="5" fillId="0" borderId="11" xfId="1" applyFont="1" applyBorder="1"/>
    <xf numFmtId="0" fontId="5" fillId="0" borderId="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21" xfId="1" applyFont="1" applyBorder="1" applyAlignment="1">
      <alignment vertical="center"/>
    </xf>
    <xf numFmtId="0" fontId="10" fillId="0" borderId="0" xfId="1" applyFont="1"/>
    <xf numFmtId="0" fontId="11" fillId="0" borderId="0" xfId="1" applyFont="1" applyFill="1"/>
    <xf numFmtId="0" fontId="13" fillId="0" borderId="0" xfId="1" applyFont="1" applyFill="1"/>
    <xf numFmtId="0" fontId="6" fillId="0" borderId="0" xfId="1" applyFont="1" applyFill="1" applyAlignment="1">
      <alignment horizontal="left"/>
    </xf>
    <xf numFmtId="0" fontId="12" fillId="0" borderId="0" xfId="1" applyFont="1" applyFill="1"/>
    <xf numFmtId="0" fontId="7" fillId="0" borderId="0" xfId="1" applyFont="1" applyFill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right"/>
    </xf>
    <xf numFmtId="49" fontId="7" fillId="0" borderId="0" xfId="1" applyNumberFormat="1" applyFont="1" applyBorder="1" applyAlignment="1">
      <alignment horizontal="left"/>
    </xf>
    <xf numFmtId="0" fontId="7" fillId="0" borderId="0" xfId="1" applyFont="1" applyBorder="1"/>
    <xf numFmtId="0" fontId="7" fillId="0" borderId="1" xfId="1" applyFont="1" applyBorder="1" applyAlignment="1">
      <alignment horizontal="left"/>
    </xf>
    <xf numFmtId="0" fontId="7" fillId="0" borderId="19" xfId="1" applyFont="1" applyBorder="1" applyAlignment="1">
      <alignment horizontal="right"/>
    </xf>
    <xf numFmtId="0" fontId="7" fillId="0" borderId="14" xfId="1" applyFont="1" applyBorder="1" applyAlignment="1">
      <alignment horizontal="right"/>
    </xf>
    <xf numFmtId="0" fontId="7" fillId="0" borderId="14" xfId="1" applyFont="1" applyBorder="1"/>
    <xf numFmtId="0" fontId="7" fillId="0" borderId="14" xfId="1" applyFont="1" applyBorder="1" applyAlignment="1"/>
    <xf numFmtId="0" fontId="7" fillId="0" borderId="18" xfId="1" applyFont="1" applyBorder="1" applyAlignment="1"/>
    <xf numFmtId="0" fontId="7" fillId="0" borderId="2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/>
    <xf numFmtId="0" fontId="7" fillId="0" borderId="25" xfId="1" applyFont="1" applyBorder="1" applyAlignment="1"/>
    <xf numFmtId="0" fontId="7" fillId="0" borderId="19" xfId="1" applyFont="1" applyBorder="1" applyAlignment="1"/>
    <xf numFmtId="0" fontId="5" fillId="0" borderId="24" xfId="1" applyFont="1" applyBorder="1" applyAlignment="1"/>
    <xf numFmtId="0" fontId="5" fillId="0" borderId="0" xfId="1" applyFont="1" applyAlignment="1"/>
    <xf numFmtId="0" fontId="7" fillId="0" borderId="24" xfId="1" applyFont="1" applyBorder="1" applyAlignment="1"/>
    <xf numFmtId="0" fontId="5" fillId="0" borderId="21" xfId="1" applyFont="1" applyBorder="1" applyAlignment="1"/>
    <xf numFmtId="0" fontId="5" fillId="0" borderId="11" xfId="1" applyFont="1" applyBorder="1" applyAlignment="1"/>
    <xf numFmtId="0" fontId="7" fillId="0" borderId="0" xfId="1" applyFont="1" applyAlignment="1">
      <alignment horizontal="left" vertical="top"/>
    </xf>
    <xf numFmtId="0" fontId="10" fillId="0" borderId="0" xfId="1" applyFont="1" applyAlignment="1">
      <alignment horizontal="center" vertical="top"/>
    </xf>
    <xf numFmtId="0" fontId="15" fillId="0" borderId="0" xfId="1" applyFont="1" applyFill="1" applyAlignment="1"/>
    <xf numFmtId="0" fontId="15" fillId="0" borderId="0" xfId="1" applyFont="1" applyFill="1" applyAlignment="1">
      <alignment horizontal="right"/>
    </xf>
    <xf numFmtId="0" fontId="5" fillId="0" borderId="0" xfId="1" applyFont="1" applyFill="1" applyBorder="1" applyAlignment="1"/>
    <xf numFmtId="0" fontId="5" fillId="0" borderId="0" xfId="1" applyFont="1" applyFill="1" applyAlignment="1"/>
    <xf numFmtId="0" fontId="5" fillId="0" borderId="19" xfId="1" applyFont="1" applyFill="1" applyBorder="1" applyAlignment="1">
      <alignment horizontal="left"/>
    </xf>
    <xf numFmtId="0" fontId="5" fillId="0" borderId="14" xfId="1" applyFont="1" applyFill="1" applyBorder="1" applyAlignment="1"/>
    <xf numFmtId="0" fontId="5" fillId="0" borderId="24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25" xfId="1" applyFont="1" applyFill="1" applyBorder="1" applyAlignment="1">
      <alignment horizontal="left"/>
    </xf>
    <xf numFmtId="0" fontId="5" fillId="0" borderId="19" xfId="1" applyFont="1" applyFill="1" applyBorder="1" applyAlignment="1"/>
    <xf numFmtId="0" fontId="5" fillId="0" borderId="21" xfId="1" applyFont="1" applyFill="1" applyBorder="1" applyAlignment="1"/>
    <xf numFmtId="0" fontId="5" fillId="0" borderId="19" xfId="1" applyFont="1" applyFill="1" applyBorder="1" applyAlignment="1">
      <alignment horizontal="left" vertical="top"/>
    </xf>
    <xf numFmtId="0" fontId="5" fillId="0" borderId="11" xfId="1" applyFont="1" applyFill="1" applyBorder="1" applyAlignment="1"/>
    <xf numFmtId="0" fontId="5" fillId="0" borderId="38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left"/>
    </xf>
    <xf numFmtId="0" fontId="5" fillId="0" borderId="40" xfId="1" applyFont="1" applyFill="1" applyBorder="1" applyAlignment="1">
      <alignment horizontal="left"/>
    </xf>
    <xf numFmtId="0" fontId="5" fillId="0" borderId="21" xfId="1" applyFont="1" applyFill="1" applyBorder="1" applyAlignment="1">
      <alignment horizontal="left" wrapText="1" indent="1"/>
    </xf>
    <xf numFmtId="0" fontId="5" fillId="0" borderId="11" xfId="1" applyFont="1" applyFill="1" applyBorder="1" applyAlignment="1">
      <alignment horizontal="left" wrapText="1" indent="1"/>
    </xf>
    <xf numFmtId="0" fontId="5" fillId="0" borderId="24" xfId="1" applyFont="1" applyFill="1" applyBorder="1" applyAlignment="1"/>
    <xf numFmtId="0" fontId="15" fillId="0" borderId="19" xfId="1" applyFont="1" applyFill="1" applyBorder="1" applyAlignment="1">
      <alignment horizontal="left" vertical="top"/>
    </xf>
    <xf numFmtId="0" fontId="9" fillId="0" borderId="11" xfId="1" applyFont="1" applyFill="1" applyBorder="1" applyAlignment="1"/>
    <xf numFmtId="0" fontId="9" fillId="0" borderId="0" xfId="1" applyFont="1" applyFill="1" applyAlignment="1"/>
    <xf numFmtId="0" fontId="5" fillId="0" borderId="41" xfId="1" applyFont="1" applyFill="1" applyBorder="1" applyAlignment="1"/>
    <xf numFmtId="0" fontId="7" fillId="0" borderId="0" xfId="1" applyFont="1" applyFill="1" applyAlignment="1">
      <alignment horizontal="left" vertical="top"/>
    </xf>
    <xf numFmtId="0" fontId="10" fillId="0" borderId="0" xfId="1" applyFont="1" applyFill="1" applyAlignment="1">
      <alignment horizontal="center" vertical="top"/>
    </xf>
    <xf numFmtId="0" fontId="2" fillId="0" borderId="0" xfId="1" applyNumberFormat="1" applyFont="1" applyFill="1" applyBorder="1" applyAlignment="1">
      <alignment horizontal="left" wrapText="1"/>
    </xf>
    <xf numFmtId="0" fontId="2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12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center" vertical="top" wrapText="1"/>
    </xf>
    <xf numFmtId="0" fontId="7" fillId="0" borderId="19" xfId="1" applyNumberFormat="1" applyFont="1" applyFill="1" applyBorder="1" applyAlignment="1">
      <alignment horizontal="left"/>
    </xf>
    <xf numFmtId="0" fontId="7" fillId="0" borderId="24" xfId="1" applyNumberFormat="1" applyFont="1" applyFill="1" applyBorder="1" applyAlignment="1">
      <alignment horizontal="left"/>
    </xf>
    <xf numFmtId="0" fontId="15" fillId="0" borderId="16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left"/>
    </xf>
    <xf numFmtId="0" fontId="15" fillId="0" borderId="17" xfId="1" applyNumberFormat="1" applyFont="1" applyFill="1" applyBorder="1" applyAlignment="1">
      <alignment horizontal="left"/>
    </xf>
    <xf numFmtId="0" fontId="7" fillId="0" borderId="21" xfId="1" applyNumberFormat="1" applyFont="1" applyFill="1" applyBorder="1" applyAlignment="1">
      <alignment horizontal="left"/>
    </xf>
    <xf numFmtId="0" fontId="5" fillId="0" borderId="11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/>
    </xf>
    <xf numFmtId="0" fontId="5" fillId="0" borderId="19" xfId="1" applyNumberFormat="1" applyFont="1" applyFill="1" applyBorder="1" applyAlignment="1">
      <alignment horizontal="left"/>
    </xf>
    <xf numFmtId="0" fontId="5" fillId="0" borderId="18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5" fillId="0" borderId="24" xfId="1" applyNumberFormat="1" applyFont="1" applyFill="1" applyBorder="1" applyAlignment="1">
      <alignment horizontal="left"/>
    </xf>
    <xf numFmtId="0" fontId="5" fillId="0" borderId="25" xfId="1" applyNumberFormat="1" applyFont="1" applyFill="1" applyBorder="1" applyAlignment="1">
      <alignment horizontal="left"/>
    </xf>
    <xf numFmtId="0" fontId="5" fillId="0" borderId="19" xfId="1" applyNumberFormat="1" applyFont="1" applyFill="1" applyBorder="1" applyAlignment="1">
      <alignment horizontal="left" vertical="center"/>
    </xf>
    <xf numFmtId="0" fontId="5" fillId="0" borderId="24" xfId="1" applyNumberFormat="1" applyFont="1" applyFill="1" applyBorder="1" applyAlignment="1">
      <alignment horizontal="left" vertical="center"/>
    </xf>
    <xf numFmtId="0" fontId="5" fillId="0" borderId="21" xfId="1" applyNumberFormat="1" applyFont="1" applyFill="1" applyBorder="1" applyAlignment="1">
      <alignment horizontal="left" vertical="center"/>
    </xf>
    <xf numFmtId="0" fontId="15" fillId="0" borderId="21" xfId="1" applyNumberFormat="1" applyFont="1" applyFill="1" applyBorder="1" applyAlignment="1">
      <alignment horizontal="left"/>
    </xf>
    <xf numFmtId="0" fontId="15" fillId="0" borderId="19" xfId="1" applyNumberFormat="1" applyFont="1" applyFill="1" applyBorder="1" applyAlignment="1">
      <alignment horizontal="left"/>
    </xf>
    <xf numFmtId="0" fontId="5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left"/>
    </xf>
    <xf numFmtId="0" fontId="7" fillId="0" borderId="19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24" xfId="1" applyNumberFormat="1" applyFont="1" applyBorder="1" applyAlignment="1">
      <alignment horizontal="left"/>
    </xf>
    <xf numFmtId="0" fontId="15" fillId="0" borderId="21" xfId="1" applyNumberFormat="1" applyFont="1" applyBorder="1" applyAlignment="1">
      <alignment horizontal="left"/>
    </xf>
    <xf numFmtId="0" fontId="15" fillId="0" borderId="1" xfId="1" applyNumberFormat="1" applyFont="1" applyBorder="1" applyAlignment="1">
      <alignment horizontal="left"/>
    </xf>
    <xf numFmtId="0" fontId="15" fillId="0" borderId="17" xfId="1" applyNumberFormat="1" applyFont="1" applyBorder="1" applyAlignment="1">
      <alignment horizontal="left"/>
    </xf>
    <xf numFmtId="0" fontId="7" fillId="0" borderId="21" xfId="1" applyNumberFormat="1" applyFont="1" applyBorder="1" applyAlignment="1">
      <alignment horizontal="left"/>
    </xf>
    <xf numFmtId="0" fontId="5" fillId="0" borderId="11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/>
    </xf>
    <xf numFmtId="0" fontId="5" fillId="0" borderId="19" xfId="1" applyNumberFormat="1" applyFont="1" applyBorder="1" applyAlignment="1">
      <alignment horizontal="left"/>
    </xf>
    <xf numFmtId="0" fontId="5" fillId="0" borderId="24" xfId="1" applyNumberFormat="1" applyFont="1" applyBorder="1" applyAlignment="1">
      <alignment horizontal="left"/>
    </xf>
    <xf numFmtId="0" fontId="5" fillId="0" borderId="19" xfId="1" applyNumberFormat="1" applyFont="1" applyBorder="1" applyAlignment="1">
      <alignment horizontal="left" vertical="center"/>
    </xf>
    <xf numFmtId="0" fontId="5" fillId="0" borderId="24" xfId="1" applyNumberFormat="1" applyFont="1" applyBorder="1" applyAlignment="1">
      <alignment horizontal="left" vertical="center"/>
    </xf>
    <xf numFmtId="0" fontId="15" fillId="0" borderId="0" xfId="1" applyNumberFormat="1" applyFont="1" applyBorder="1" applyAlignment="1">
      <alignment horizontal="left"/>
    </xf>
    <xf numFmtId="0" fontId="6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0" borderId="18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left"/>
    </xf>
    <xf numFmtId="0" fontId="5" fillId="0" borderId="20" xfId="1" applyFont="1" applyFill="1" applyBorder="1" applyAlignment="1">
      <alignment horizontal="left"/>
    </xf>
    <xf numFmtId="3" fontId="7" fillId="0" borderId="0" xfId="1" applyNumberFormat="1" applyFont="1" applyFill="1"/>
    <xf numFmtId="3" fontId="7" fillId="0" borderId="0" xfId="1" applyNumberFormat="1" applyFont="1" applyFill="1" applyAlignment="1">
      <alignment horizontal="right"/>
    </xf>
    <xf numFmtId="3" fontId="5" fillId="0" borderId="0" xfId="1" applyNumberFormat="1" applyFont="1" applyFill="1" applyBorder="1"/>
    <xf numFmtId="3" fontId="5" fillId="0" borderId="25" xfId="1" applyNumberFormat="1" applyFont="1" applyFill="1" applyBorder="1"/>
    <xf numFmtId="3" fontId="5" fillId="0" borderId="24" xfId="1" applyNumberFormat="1" applyFont="1" applyFill="1" applyBorder="1"/>
    <xf numFmtId="3" fontId="5" fillId="0" borderId="41" xfId="1" applyNumberFormat="1" applyFont="1" applyFill="1" applyBorder="1" applyAlignment="1">
      <alignment horizontal="center"/>
    </xf>
    <xf numFmtId="3" fontId="5" fillId="0" borderId="39" xfId="1" applyNumberFormat="1" applyFont="1" applyFill="1" applyBorder="1" applyAlignment="1">
      <alignment horizontal="center"/>
    </xf>
    <xf numFmtId="0" fontId="5" fillId="0" borderId="21" xfId="1" applyFont="1" applyFill="1" applyBorder="1" applyAlignment="1">
      <alignment horizontal="left"/>
    </xf>
    <xf numFmtId="3" fontId="5" fillId="0" borderId="38" xfId="1" applyNumberFormat="1" applyFont="1" applyFill="1" applyBorder="1" applyAlignment="1">
      <alignment horizontal="center"/>
    </xf>
    <xf numFmtId="3" fontId="5" fillId="0" borderId="42" xfId="1" applyNumberFormat="1" applyFont="1" applyFill="1" applyBorder="1" applyAlignment="1">
      <alignment horizontal="center"/>
    </xf>
    <xf numFmtId="3" fontId="5" fillId="0" borderId="0" xfId="1" applyNumberFormat="1" applyFont="1" applyFill="1"/>
    <xf numFmtId="3" fontId="5" fillId="0" borderId="19" xfId="1" applyNumberFormat="1" applyFont="1" applyFill="1" applyBorder="1" applyAlignment="1">
      <alignment horizontal="left"/>
    </xf>
    <xf numFmtId="3" fontId="5" fillId="0" borderId="14" xfId="1" applyNumberFormat="1" applyFont="1" applyFill="1" applyBorder="1" applyAlignment="1"/>
    <xf numFmtId="3" fontId="5" fillId="0" borderId="14" xfId="1" applyNumberFormat="1" applyFont="1" applyFill="1" applyBorder="1" applyAlignment="1">
      <alignment horizontal="left"/>
    </xf>
    <xf numFmtId="3" fontId="5" fillId="0" borderId="18" xfId="1" applyNumberFormat="1" applyFont="1" applyFill="1" applyBorder="1" applyAlignment="1">
      <alignment horizontal="left"/>
    </xf>
    <xf numFmtId="3" fontId="5" fillId="0" borderId="24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horizontal="left"/>
    </xf>
    <xf numFmtId="3" fontId="5" fillId="0" borderId="25" xfId="1" applyNumberFormat="1" applyFont="1" applyFill="1" applyBorder="1" applyAlignment="1">
      <alignment horizontal="left"/>
    </xf>
    <xf numFmtId="3" fontId="5" fillId="0" borderId="41" xfId="1" applyNumberFormat="1" applyFont="1" applyFill="1" applyBorder="1" applyAlignment="1">
      <alignment horizontal="left"/>
    </xf>
    <xf numFmtId="3" fontId="5" fillId="0" borderId="39" xfId="1" applyNumberFormat="1" applyFont="1" applyFill="1" applyBorder="1" applyAlignment="1">
      <alignment horizontal="left"/>
    </xf>
    <xf numFmtId="3" fontId="5" fillId="0" borderId="40" xfId="1" applyNumberFormat="1" applyFont="1" applyFill="1" applyBorder="1" applyAlignment="1">
      <alignment horizontal="left"/>
    </xf>
    <xf numFmtId="0" fontId="9" fillId="0" borderId="21" xfId="1" applyFont="1" applyFill="1" applyBorder="1" applyAlignment="1"/>
    <xf numFmtId="0" fontId="9" fillId="0" borderId="11" xfId="1" applyFont="1" applyFill="1" applyBorder="1" applyAlignment="1">
      <alignment horizontal="left" indent="1"/>
    </xf>
    <xf numFmtId="0" fontId="5" fillId="0" borderId="1" xfId="1" applyFont="1" applyFill="1" applyBorder="1" applyAlignment="1"/>
    <xf numFmtId="0" fontId="5" fillId="0" borderId="17" xfId="1" applyFont="1" applyFill="1" applyBorder="1" applyAlignment="1"/>
    <xf numFmtId="0" fontId="22" fillId="0" borderId="11" xfId="1" applyFont="1" applyFill="1" applyBorder="1" applyAlignment="1"/>
    <xf numFmtId="0" fontId="22" fillId="0" borderId="0" xfId="1" applyFont="1" applyFill="1" applyAlignment="1"/>
    <xf numFmtId="0" fontId="5" fillId="0" borderId="39" xfId="1" applyFont="1" applyFill="1" applyBorder="1" applyAlignment="1"/>
    <xf numFmtId="0" fontId="5" fillId="0" borderId="42" xfId="1" applyFont="1" applyFill="1" applyBorder="1" applyAlignment="1"/>
    <xf numFmtId="0" fontId="7" fillId="0" borderId="0" xfId="1" applyFont="1" applyFill="1"/>
    <xf numFmtId="0" fontId="7" fillId="0" borderId="0" xfId="1" applyFont="1"/>
    <xf numFmtId="0" fontId="23" fillId="0" borderId="67" xfId="0" applyFont="1" applyBorder="1" applyAlignment="1">
      <alignment horizontal="center"/>
    </xf>
    <xf numFmtId="0" fontId="5" fillId="0" borderId="68" xfId="1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5" fillId="0" borderId="68" xfId="1" applyFont="1" applyBorder="1" applyAlignment="1">
      <alignment horizontal="center" wrapText="1"/>
    </xf>
    <xf numFmtId="0" fontId="5" fillId="0" borderId="69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9" fillId="0" borderId="67" xfId="1" applyFont="1" applyBorder="1" applyAlignment="1"/>
    <xf numFmtId="0" fontId="5" fillId="0" borderId="68" xfId="1" applyFont="1" applyFill="1" applyBorder="1" applyAlignment="1">
      <alignment horizontal="center"/>
    </xf>
    <xf numFmtId="0" fontId="5" fillId="0" borderId="68" xfId="1" applyFont="1" applyFill="1" applyBorder="1" applyAlignment="1">
      <alignment horizontal="center" wrapText="1"/>
    </xf>
    <xf numFmtId="0" fontId="5" fillId="0" borderId="69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/>
    </xf>
    <xf numFmtId="0" fontId="5" fillId="0" borderId="72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/>
    </xf>
    <xf numFmtId="0" fontId="5" fillId="0" borderId="74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0" xfId="1" applyFont="1" applyFill="1"/>
    <xf numFmtId="0" fontId="7" fillId="0" borderId="1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7" fillId="0" borderId="0" xfId="1" applyFo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14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12" fillId="0" borderId="24" xfId="1" applyFont="1" applyBorder="1" applyAlignment="1">
      <alignment horizontal="left" wrapText="1" indent="1"/>
    </xf>
    <xf numFmtId="0" fontId="7" fillId="0" borderId="0" xfId="1" applyFont="1" applyAlignment="1">
      <alignment horizontal="left"/>
    </xf>
    <xf numFmtId="49" fontId="15" fillId="0" borderId="1" xfId="1" applyNumberFormat="1" applyFont="1" applyFill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15" fillId="0" borderId="19" xfId="1" applyFont="1" applyFill="1" applyBorder="1" applyAlignment="1"/>
    <xf numFmtId="0" fontId="15" fillId="0" borderId="14" xfId="1" applyFont="1" applyFill="1" applyBorder="1"/>
    <xf numFmtId="0" fontId="15" fillId="0" borderId="14" xfId="1" applyFont="1" applyFill="1" applyBorder="1" applyAlignment="1"/>
    <xf numFmtId="0" fontId="15" fillId="0" borderId="14" xfId="1" applyFont="1" applyFill="1" applyBorder="1" applyAlignment="1">
      <alignment horizontal="left"/>
    </xf>
    <xf numFmtId="0" fontId="15" fillId="0" borderId="21" xfId="1" applyFont="1" applyFill="1" applyBorder="1" applyAlignment="1"/>
    <xf numFmtId="0" fontId="15" fillId="0" borderId="1" xfId="1" applyFont="1" applyFill="1" applyBorder="1" applyAlignment="1">
      <alignment horizontal="left"/>
    </xf>
    <xf numFmtId="0" fontId="15" fillId="0" borderId="1" xfId="1" applyFont="1" applyFill="1" applyBorder="1" applyAlignment="1"/>
    <xf numFmtId="0" fontId="15" fillId="0" borderId="1" xfId="1" applyFont="1" applyFill="1" applyBorder="1" applyAlignment="1">
      <alignment horizontal="right"/>
    </xf>
    <xf numFmtId="0" fontId="15" fillId="0" borderId="1" xfId="1" applyFont="1" applyFill="1" applyBorder="1"/>
    <xf numFmtId="0" fontId="15" fillId="0" borderId="24" xfId="1" applyFont="1" applyFill="1" applyBorder="1" applyAlignment="1"/>
    <xf numFmtId="0" fontId="15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 vertical="top"/>
    </xf>
    <xf numFmtId="0" fontId="15" fillId="0" borderId="11" xfId="1" applyFont="1" applyFill="1" applyBorder="1" applyAlignment="1"/>
    <xf numFmtId="0" fontId="15" fillId="0" borderId="0" xfId="1" applyFont="1" applyFill="1" applyBorder="1" applyAlignme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right"/>
    </xf>
    <xf numFmtId="0" fontId="24" fillId="0" borderId="21" xfId="1" applyFont="1" applyFill="1" applyBorder="1" applyAlignment="1">
      <alignment horizontal="right"/>
    </xf>
    <xf numFmtId="0" fontId="24" fillId="0" borderId="1" xfId="1" applyFont="1" applyFill="1" applyBorder="1" applyAlignment="1">
      <alignment horizontal="right"/>
    </xf>
    <xf numFmtId="0" fontId="24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left"/>
    </xf>
    <xf numFmtId="0" fontId="24" fillId="0" borderId="20" xfId="1" applyFont="1" applyFill="1" applyBorder="1" applyAlignment="1">
      <alignment horizontal="left"/>
    </xf>
    <xf numFmtId="0" fontId="6" fillId="0" borderId="0" xfId="1" applyFont="1" applyFill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7" fillId="0" borderId="1" xfId="1" applyFont="1" applyFill="1" applyBorder="1"/>
    <xf numFmtId="49" fontId="5" fillId="0" borderId="14" xfId="1" applyNumberFormat="1" applyFont="1" applyFill="1" applyBorder="1" applyAlignment="1">
      <alignment horizontal="center"/>
    </xf>
    <xf numFmtId="3" fontId="5" fillId="0" borderId="16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3" fontId="5" fillId="0" borderId="21" xfId="1" applyNumberFormat="1" applyFont="1" applyFill="1" applyBorder="1" applyAlignment="1">
      <alignment horizontal="center"/>
    </xf>
    <xf numFmtId="3" fontId="5" fillId="0" borderId="17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7" fillId="0" borderId="0" xfId="1" applyFont="1" applyFill="1"/>
    <xf numFmtId="49" fontId="5" fillId="0" borderId="14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20" fillId="0" borderId="1" xfId="1" applyFont="1" applyFill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top" wrapText="1"/>
    </xf>
    <xf numFmtId="0" fontId="15" fillId="0" borderId="14" xfId="1" applyNumberFormat="1" applyFont="1" applyFill="1" applyBorder="1" applyAlignment="1">
      <alignment horizontal="right"/>
    </xf>
    <xf numFmtId="0" fontId="15" fillId="0" borderId="14" xfId="1" applyNumberFormat="1" applyFont="1" applyFill="1" applyBorder="1" applyAlignment="1">
      <alignment horizontal="left"/>
    </xf>
    <xf numFmtId="0" fontId="15" fillId="0" borderId="15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right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left"/>
    </xf>
    <xf numFmtId="0" fontId="15" fillId="0" borderId="19" xfId="1" applyNumberFormat="1" applyFont="1" applyFill="1" applyBorder="1" applyAlignment="1">
      <alignment horizontal="right"/>
    </xf>
    <xf numFmtId="0" fontId="15" fillId="0" borderId="24" xfId="1" applyNumberFormat="1" applyFont="1" applyFill="1" applyBorder="1" applyAlignment="1">
      <alignment horizontal="right"/>
    </xf>
    <xf numFmtId="0" fontId="15" fillId="0" borderId="0" xfId="1" applyNumberFormat="1" applyFont="1" applyFill="1" applyBorder="1" applyAlignment="1">
      <alignment horizontal="right"/>
    </xf>
    <xf numFmtId="0" fontId="15" fillId="0" borderId="0" xfId="1" applyNumberFormat="1" applyFont="1" applyFill="1" applyBorder="1" applyAlignment="1">
      <alignment horizontal="left"/>
    </xf>
    <xf numFmtId="0" fontId="15" fillId="0" borderId="32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/>
    </xf>
    <xf numFmtId="0" fontId="5" fillId="0" borderId="14" xfId="1" applyNumberFormat="1" applyFont="1" applyBorder="1" applyAlignment="1">
      <alignment horizontal="left"/>
    </xf>
    <xf numFmtId="0" fontId="5" fillId="0" borderId="18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5" fillId="0" borderId="25" xfId="1" applyNumberFormat="1" applyFont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/>
    <xf numFmtId="0" fontId="7" fillId="0" borderId="0" xfId="1" applyFont="1" applyFill="1" applyBorder="1" applyAlignment="1"/>
    <xf numFmtId="0" fontId="12" fillId="0" borderId="1" xfId="1" applyFont="1" applyFill="1" applyBorder="1"/>
    <xf numFmtId="0" fontId="5" fillId="0" borderId="0" xfId="1" applyNumberFormat="1" applyFont="1" applyFill="1" applyBorder="1" applyAlignment="1" applyProtection="1">
      <alignment horizontal="left" vertical="center"/>
    </xf>
    <xf numFmtId="0" fontId="30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center" vertical="top" wrapText="1"/>
    </xf>
    <xf numFmtId="0" fontId="7" fillId="0" borderId="0" xfId="1" applyNumberFormat="1" applyFont="1" applyFill="1" applyBorder="1" applyAlignment="1" applyProtection="1">
      <alignment horizontal="left"/>
    </xf>
    <xf numFmtId="0" fontId="15" fillId="0" borderId="21" xfId="1" applyNumberFormat="1" applyFont="1" applyFill="1" applyBorder="1" applyAlignment="1" applyProtection="1">
      <alignment horizontal="left"/>
    </xf>
    <xf numFmtId="0" fontId="15" fillId="0" borderId="1" xfId="1" applyNumberFormat="1" applyFont="1" applyFill="1" applyBorder="1" applyAlignment="1" applyProtection="1">
      <alignment horizontal="left"/>
    </xf>
    <xf numFmtId="0" fontId="31" fillId="0" borderId="1" xfId="1" applyNumberFormat="1" applyFont="1" applyFill="1" applyBorder="1" applyAlignment="1" applyProtection="1">
      <alignment horizontal="left"/>
      <protection locked="0"/>
    </xf>
    <xf numFmtId="0" fontId="15" fillId="0" borderId="17" xfId="1" applyNumberFormat="1" applyFont="1" applyFill="1" applyBorder="1" applyAlignment="1" applyProtection="1">
      <alignment horizontal="left"/>
    </xf>
    <xf numFmtId="0" fontId="7" fillId="0" borderId="1" xfId="1" applyNumberFormat="1" applyFont="1" applyFill="1" applyBorder="1" applyAlignment="1" applyProtection="1">
      <alignment horizontal="left"/>
    </xf>
    <xf numFmtId="3" fontId="15" fillId="0" borderId="21" xfId="1" applyNumberFormat="1" applyFont="1" applyFill="1" applyBorder="1" applyAlignment="1" applyProtection="1">
      <alignment horizontal="center" vertical="center"/>
    </xf>
    <xf numFmtId="3" fontId="15" fillId="0" borderId="20" xfId="1" applyNumberFormat="1" applyFont="1" applyFill="1" applyBorder="1" applyAlignment="1" applyProtection="1">
      <alignment horizontal="center" vertical="center"/>
    </xf>
    <xf numFmtId="3" fontId="15" fillId="0" borderId="45" xfId="1" applyNumberFormat="1" applyFont="1" applyFill="1" applyBorder="1" applyAlignment="1" applyProtection="1">
      <alignment horizontal="center" vertical="center"/>
      <protection locked="0"/>
    </xf>
    <xf numFmtId="3" fontId="15" fillId="0" borderId="50" xfId="1" applyNumberFormat="1" applyFont="1" applyFill="1" applyBorder="1" applyAlignment="1" applyProtection="1">
      <alignment horizontal="center" vertical="center"/>
      <protection locked="0"/>
    </xf>
    <xf numFmtId="3" fontId="15" fillId="0" borderId="17" xfId="1" applyNumberFormat="1" applyFont="1" applyFill="1" applyBorder="1" applyAlignment="1" applyProtection="1">
      <alignment horizontal="center" vertical="center"/>
    </xf>
    <xf numFmtId="3" fontId="15" fillId="0" borderId="56" xfId="1" applyNumberFormat="1" applyFont="1" applyFill="1" applyBorder="1" applyAlignment="1" applyProtection="1">
      <alignment horizontal="center" vertical="center"/>
      <protection locked="0"/>
    </xf>
    <xf numFmtId="3" fontId="15" fillId="0" borderId="64" xfId="1" applyNumberFormat="1" applyFont="1" applyFill="1" applyBorder="1" applyAlignment="1" applyProtection="1">
      <alignment horizontal="center" vertical="center"/>
      <protection locked="0"/>
    </xf>
    <xf numFmtId="3" fontId="15" fillId="0" borderId="3" xfId="1" applyNumberFormat="1" applyFont="1" applyFill="1" applyBorder="1" applyAlignment="1" applyProtection="1">
      <alignment horizontal="center" vertical="center"/>
      <protection locked="0"/>
    </xf>
    <xf numFmtId="3" fontId="15" fillId="0" borderId="53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0" fontId="30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right"/>
    </xf>
    <xf numFmtId="0" fontId="7" fillId="0" borderId="19" xfId="1" applyNumberFormat="1" applyFont="1" applyFill="1" applyBorder="1" applyAlignment="1" applyProtection="1">
      <alignment horizontal="left"/>
    </xf>
    <xf numFmtId="0" fontId="7" fillId="0" borderId="24" xfId="1" applyNumberFormat="1" applyFont="1" applyFill="1" applyBorder="1" applyAlignment="1" applyProtection="1">
      <alignment horizontal="left"/>
    </xf>
    <xf numFmtId="0" fontId="21" fillId="0" borderId="1" xfId="1" applyNumberFormat="1" applyFont="1" applyFill="1" applyBorder="1" applyAlignment="1" applyProtection="1">
      <alignment horizontal="left"/>
    </xf>
    <xf numFmtId="0" fontId="7" fillId="0" borderId="21" xfId="1" applyNumberFormat="1" applyFont="1" applyFill="1" applyBorder="1" applyAlignment="1" applyProtection="1">
      <alignment horizontal="left"/>
    </xf>
    <xf numFmtId="0" fontId="7" fillId="0" borderId="11" xfId="1" applyNumberFormat="1" applyFont="1" applyFill="1" applyBorder="1" applyAlignment="1">
      <alignment horizontal="left"/>
    </xf>
    <xf numFmtId="0" fontId="7" fillId="0" borderId="11" xfId="1" applyNumberFormat="1" applyFont="1" applyBorder="1" applyAlignment="1">
      <alignment horizontal="left" vertical="center"/>
    </xf>
    <xf numFmtId="0" fontId="15" fillId="0" borderId="1" xfId="1" applyNumberFormat="1" applyFont="1" applyBorder="1" applyAlignment="1"/>
    <xf numFmtId="0" fontId="15" fillId="0" borderId="14" xfId="1" applyNumberFormat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left" vertical="center"/>
    </xf>
    <xf numFmtId="0" fontId="12" fillId="0" borderId="0" xfId="1" applyNumberFormat="1" applyFont="1" applyFill="1" applyBorder="1" applyAlignment="1">
      <alignment horizontal="left" wrapText="1"/>
    </xf>
    <xf numFmtId="0" fontId="15" fillId="0" borderId="0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left"/>
    </xf>
    <xf numFmtId="0" fontId="7" fillId="3" borderId="24" xfId="1" applyNumberFormat="1" applyFont="1" applyFill="1" applyBorder="1" applyAlignment="1">
      <alignment horizontal="left"/>
    </xf>
    <xf numFmtId="0" fontId="7" fillId="3" borderId="19" xfId="1" applyNumberFormat="1" applyFont="1" applyFill="1" applyBorder="1" applyAlignment="1">
      <alignment horizontal="left"/>
    </xf>
    <xf numFmtId="0" fontId="15" fillId="3" borderId="14" xfId="1" applyNumberFormat="1" applyFont="1" applyFill="1" applyBorder="1" applyAlignment="1">
      <alignment horizontal="right"/>
    </xf>
    <xf numFmtId="0" fontId="15" fillId="3" borderId="19" xfId="1" applyNumberFormat="1" applyFont="1" applyFill="1" applyBorder="1" applyAlignment="1">
      <alignment horizontal="right"/>
    </xf>
    <xf numFmtId="0" fontId="15" fillId="3" borderId="14" xfId="1" applyNumberFormat="1" applyFont="1" applyFill="1" applyBorder="1" applyAlignment="1">
      <alignment horizontal="left"/>
    </xf>
    <xf numFmtId="0" fontId="15" fillId="3" borderId="15" xfId="1" applyNumberFormat="1" applyFont="1" applyFill="1" applyBorder="1" applyAlignment="1">
      <alignment horizontal="left"/>
    </xf>
    <xf numFmtId="0" fontId="7" fillId="3" borderId="0" xfId="1" applyNumberFormat="1" applyFont="1" applyFill="1" applyBorder="1" applyAlignment="1">
      <alignment horizontal="left"/>
    </xf>
    <xf numFmtId="0" fontId="15" fillId="0" borderId="9" xfId="1" applyNumberFormat="1" applyFont="1" applyFill="1" applyBorder="1" applyAlignment="1">
      <alignment horizontal="right"/>
    </xf>
    <xf numFmtId="0" fontId="15" fillId="0" borderId="11" xfId="1" applyNumberFormat="1" applyFont="1" applyFill="1" applyBorder="1" applyAlignment="1">
      <alignment horizontal="right"/>
    </xf>
    <xf numFmtId="0" fontId="15" fillId="0" borderId="9" xfId="1" applyNumberFormat="1" applyFont="1" applyFill="1" applyBorder="1" applyAlignment="1">
      <alignment horizontal="left"/>
    </xf>
    <xf numFmtId="0" fontId="15" fillId="0" borderId="12" xfId="1" applyNumberFormat="1" applyFont="1" applyFill="1" applyBorder="1" applyAlignment="1">
      <alignment horizontal="left"/>
    </xf>
    <xf numFmtId="0" fontId="5" fillId="0" borderId="21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/>
    </xf>
    <xf numFmtId="0" fontId="5" fillId="0" borderId="20" xfId="1" applyNumberFormat="1" applyFont="1" applyFill="1" applyBorder="1" applyAlignment="1">
      <alignment horizontal="left"/>
    </xf>
    <xf numFmtId="0" fontId="12" fillId="3" borderId="0" xfId="1" applyNumberFormat="1" applyFont="1" applyFill="1" applyBorder="1" applyAlignment="1">
      <alignment horizontal="left"/>
    </xf>
    <xf numFmtId="0" fontId="15" fillId="3" borderId="0" xfId="1" applyNumberFormat="1" applyFont="1" applyFill="1" applyBorder="1" applyAlignment="1">
      <alignment horizontal="left"/>
    </xf>
    <xf numFmtId="0" fontId="15" fillId="3" borderId="21" xfId="1" applyNumberFormat="1" applyFont="1" applyFill="1" applyBorder="1" applyAlignment="1">
      <alignment horizontal="left"/>
    </xf>
    <xf numFmtId="0" fontId="15" fillId="3" borderId="1" xfId="1" applyNumberFormat="1" applyFont="1" applyFill="1" applyBorder="1" applyAlignment="1">
      <alignment horizontal="left"/>
    </xf>
    <xf numFmtId="0" fontId="15" fillId="3" borderId="24" xfId="1" applyNumberFormat="1" applyFont="1" applyFill="1" applyBorder="1" applyAlignment="1">
      <alignment horizontal="right"/>
    </xf>
    <xf numFmtId="0" fontId="7" fillId="3" borderId="21" xfId="1" applyNumberFormat="1" applyFont="1" applyFill="1" applyBorder="1" applyAlignment="1">
      <alignment horizontal="left"/>
    </xf>
    <xf numFmtId="0" fontId="7" fillId="3" borderId="11" xfId="1" applyNumberFormat="1" applyFont="1" applyFill="1" applyBorder="1" applyAlignment="1">
      <alignment horizontal="left"/>
    </xf>
    <xf numFmtId="0" fontId="15" fillId="3" borderId="9" xfId="1" applyNumberFormat="1" applyFont="1" applyFill="1" applyBorder="1" applyAlignment="1">
      <alignment horizontal="right"/>
    </xf>
    <xf numFmtId="0" fontId="15" fillId="3" borderId="11" xfId="1" applyNumberFormat="1" applyFont="1" applyFill="1" applyBorder="1" applyAlignment="1">
      <alignment horizontal="right"/>
    </xf>
    <xf numFmtId="0" fontId="15" fillId="3" borderId="9" xfId="1" applyNumberFormat="1" applyFont="1" applyFill="1" applyBorder="1" applyAlignment="1">
      <alignment horizontal="left"/>
    </xf>
    <xf numFmtId="0" fontId="5" fillId="0" borderId="39" xfId="1" applyNumberFormat="1" applyFont="1" applyFill="1" applyBorder="1" applyAlignment="1">
      <alignment horizontal="left"/>
    </xf>
    <xf numFmtId="164" fontId="5" fillId="0" borderId="6" xfId="1" applyNumberFormat="1" applyFont="1" applyFill="1" applyBorder="1" applyAlignment="1" applyProtection="1">
      <alignment vertical="center"/>
      <protection locked="0"/>
    </xf>
    <xf numFmtId="164" fontId="5" fillId="0" borderId="43" xfId="1" applyNumberFormat="1" applyFont="1" applyFill="1" applyBorder="1" applyAlignment="1" applyProtection="1">
      <alignment vertical="center"/>
      <protection locked="0"/>
    </xf>
    <xf numFmtId="164" fontId="5" fillId="0" borderId="44" xfId="1" applyNumberFormat="1" applyFont="1" applyFill="1" applyBorder="1" applyAlignment="1" applyProtection="1">
      <alignment vertical="center"/>
      <protection locked="0"/>
    </xf>
    <xf numFmtId="164" fontId="5" fillId="0" borderId="1" xfId="1" applyNumberFormat="1" applyFont="1" applyFill="1" applyBorder="1" applyAlignment="1" applyProtection="1">
      <alignment vertical="center"/>
      <protection locked="0"/>
    </xf>
    <xf numFmtId="164" fontId="5" fillId="0" borderId="7" xfId="1" applyNumberFormat="1" applyFont="1" applyFill="1" applyBorder="1" applyAlignment="1" applyProtection="1">
      <alignment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left"/>
    </xf>
    <xf numFmtId="0" fontId="5" fillId="0" borderId="25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right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 indent="2"/>
    </xf>
    <xf numFmtId="0" fontId="5" fillId="0" borderId="9" xfId="1" applyNumberFormat="1" applyFont="1" applyFill="1" applyBorder="1" applyAlignment="1">
      <alignment horizontal="left"/>
    </xf>
    <xf numFmtId="0" fontId="5" fillId="0" borderId="10" xfId="1" applyNumberFormat="1" applyFont="1" applyFill="1" applyBorder="1" applyAlignment="1">
      <alignment horizontal="left"/>
    </xf>
    <xf numFmtId="0" fontId="5" fillId="0" borderId="0" xfId="1" applyNumberFormat="1" applyFont="1" applyBorder="1" applyAlignment="1" applyProtection="1">
      <alignment horizontal="left"/>
      <protection locked="0"/>
    </xf>
    <xf numFmtId="0" fontId="5" fillId="0" borderId="0" xfId="1" applyNumberFormat="1" applyFont="1" applyBorder="1" applyAlignment="1" applyProtection="1">
      <protection locked="0"/>
    </xf>
    <xf numFmtId="49" fontId="5" fillId="0" borderId="14" xfId="1" applyNumberFormat="1" applyFont="1" applyFill="1" applyBorder="1" applyAlignment="1">
      <alignment horizontal="center"/>
    </xf>
    <xf numFmtId="0" fontId="5" fillId="0" borderId="14" xfId="1" applyNumberFormat="1" applyFont="1" applyFill="1" applyBorder="1" applyAlignment="1">
      <alignment horizontal="left"/>
    </xf>
    <xf numFmtId="0" fontId="5" fillId="0" borderId="18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right"/>
    </xf>
    <xf numFmtId="0" fontId="5" fillId="0" borderId="14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left"/>
    </xf>
    <xf numFmtId="0" fontId="33" fillId="0" borderId="0" xfId="1" applyNumberFormat="1" applyFont="1" applyFill="1" applyBorder="1" applyAlignment="1">
      <alignment horizontal="left"/>
    </xf>
    <xf numFmtId="0" fontId="7" fillId="0" borderId="25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left"/>
    </xf>
    <xf numFmtId="0" fontId="5" fillId="0" borderId="68" xfId="1" applyFont="1" applyFill="1" applyBorder="1" applyAlignment="1">
      <alignment horizontal="center" vertical="center"/>
    </xf>
    <xf numFmtId="0" fontId="5" fillId="0" borderId="36" xfId="1" applyFont="1" applyFill="1" applyBorder="1"/>
    <xf numFmtId="0" fontId="5" fillId="0" borderId="19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27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30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Fill="1" applyBorder="1" applyAlignment="1" applyProtection="1">
      <alignment horizontal="left"/>
      <protection locked="0"/>
    </xf>
    <xf numFmtId="0" fontId="33" fillId="0" borderId="0" xfId="1" applyNumberFormat="1" applyFont="1" applyFill="1" applyBorder="1" applyAlignment="1" applyProtection="1">
      <alignment horizontal="left"/>
      <protection locked="0"/>
    </xf>
    <xf numFmtId="0" fontId="7" fillId="0" borderId="19" xfId="1" applyNumberFormat="1" applyFont="1" applyFill="1" applyBorder="1" applyAlignment="1" applyProtection="1">
      <alignment horizontal="left"/>
      <protection locked="0"/>
    </xf>
    <xf numFmtId="0" fontId="7" fillId="0" borderId="24" xfId="1" applyNumberFormat="1" applyFont="1" applyFill="1" applyBorder="1" applyAlignment="1" applyProtection="1">
      <alignment horizontal="left"/>
      <protection locked="0"/>
    </xf>
    <xf numFmtId="0" fontId="15" fillId="0" borderId="21" xfId="1" applyNumberFormat="1" applyFont="1" applyFill="1" applyBorder="1" applyAlignment="1" applyProtection="1">
      <alignment horizontal="left"/>
      <protection locked="0"/>
    </xf>
    <xf numFmtId="0" fontId="15" fillId="0" borderId="1" xfId="1" applyNumberFormat="1" applyFont="1" applyFill="1" applyBorder="1" applyAlignment="1" applyProtection="1">
      <alignment horizontal="left"/>
      <protection locked="0"/>
    </xf>
    <xf numFmtId="0" fontId="21" fillId="0" borderId="1" xfId="1" applyNumberFormat="1" applyFont="1" applyFill="1" applyBorder="1" applyAlignment="1" applyProtection="1">
      <alignment horizontal="left"/>
      <protection locked="0"/>
    </xf>
    <xf numFmtId="0" fontId="15" fillId="0" borderId="17" xfId="1" applyNumberFormat="1" applyFont="1" applyFill="1" applyBorder="1" applyAlignment="1" applyProtection="1">
      <alignment horizontal="left"/>
      <protection locked="0"/>
    </xf>
    <xf numFmtId="0" fontId="7" fillId="0" borderId="21" xfId="1" applyNumberFormat="1" applyFont="1" applyFill="1" applyBorder="1" applyAlignment="1" applyProtection="1">
      <alignment horizontal="left"/>
      <protection locked="0"/>
    </xf>
    <xf numFmtId="0" fontId="37" fillId="0" borderId="19" xfId="1" applyNumberFormat="1" applyFont="1" applyFill="1" applyBorder="1" applyAlignment="1" applyProtection="1">
      <alignment horizontal="left"/>
      <protection locked="0"/>
    </xf>
    <xf numFmtId="0" fontId="37" fillId="0" borderId="0" xfId="1" applyNumberFormat="1" applyFont="1" applyFill="1" applyBorder="1" applyAlignment="1" applyProtection="1">
      <alignment horizontal="left"/>
      <protection locked="0"/>
    </xf>
    <xf numFmtId="0" fontId="37" fillId="0" borderId="24" xfId="1" applyNumberFormat="1" applyFont="1" applyFill="1" applyBorder="1" applyAlignment="1" applyProtection="1">
      <alignment horizontal="left"/>
      <protection locked="0"/>
    </xf>
    <xf numFmtId="0" fontId="35" fillId="0" borderId="21" xfId="1" applyNumberFormat="1" applyFont="1" applyFill="1" applyBorder="1" applyAlignment="1" applyProtection="1">
      <alignment horizontal="left"/>
      <protection locked="0"/>
    </xf>
    <xf numFmtId="0" fontId="35" fillId="0" borderId="1" xfId="1" applyNumberFormat="1" applyFont="1" applyFill="1" applyBorder="1" applyAlignment="1" applyProtection="1">
      <alignment horizontal="left"/>
      <protection locked="0"/>
    </xf>
    <xf numFmtId="0" fontId="35" fillId="0" borderId="17" xfId="1" applyNumberFormat="1" applyFont="1" applyFill="1" applyBorder="1" applyAlignment="1" applyProtection="1">
      <alignment horizontal="left"/>
      <protection locked="0"/>
    </xf>
    <xf numFmtId="0" fontId="37" fillId="0" borderId="21" xfId="1" applyNumberFormat="1" applyFont="1" applyFill="1" applyBorder="1" applyAlignment="1" applyProtection="1">
      <alignment horizontal="left"/>
      <protection locked="0"/>
    </xf>
    <xf numFmtId="0" fontId="7" fillId="0" borderId="39" xfId="1" applyFont="1" applyFill="1" applyBorder="1" applyAlignment="1">
      <alignment horizontal="left" vertical="center"/>
    </xf>
    <xf numFmtId="0" fontId="7" fillId="0" borderId="50" xfId="1" applyFont="1" applyFill="1" applyBorder="1" applyAlignment="1">
      <alignment horizontal="left" vertical="center"/>
    </xf>
    <xf numFmtId="0" fontId="7" fillId="0" borderId="0" xfId="1" applyNumberFormat="1" applyFont="1" applyBorder="1" applyAlignment="1">
      <alignment horizontal="left"/>
    </xf>
    <xf numFmtId="49" fontId="7" fillId="2" borderId="0" xfId="1" applyNumberFormat="1" applyFont="1" applyFill="1" applyBorder="1" applyAlignment="1">
      <alignment horizontal="left"/>
    </xf>
    <xf numFmtId="49" fontId="5" fillId="0" borderId="11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/>
    </xf>
    <xf numFmtId="0" fontId="5" fillId="0" borderId="9" xfId="1" applyFont="1" applyFill="1" applyBorder="1"/>
    <xf numFmtId="3" fontId="5" fillId="0" borderId="8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justify" vertical="top" wrapText="1"/>
    </xf>
    <xf numFmtId="0" fontId="10" fillId="0" borderId="14" xfId="1" applyFont="1" applyFill="1" applyBorder="1" applyAlignment="1">
      <alignment horizontal="center"/>
    </xf>
    <xf numFmtId="0" fontId="7" fillId="0" borderId="0" xfId="1" applyFont="1" applyFill="1" applyAlignment="1">
      <alignment horizontal="right"/>
    </xf>
    <xf numFmtId="49" fontId="7" fillId="0" borderId="1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left"/>
    </xf>
    <xf numFmtId="49" fontId="9" fillId="0" borderId="11" xfId="1" applyNumberFormat="1" applyFont="1" applyFill="1" applyBorder="1" applyAlignment="1">
      <alignment horizontal="center"/>
    </xf>
    <xf numFmtId="49" fontId="9" fillId="0" borderId="9" xfId="1" applyNumberFormat="1" applyFont="1" applyFill="1" applyBorder="1" applyAlignment="1">
      <alignment horizontal="center"/>
    </xf>
    <xf numFmtId="49" fontId="9" fillId="0" borderId="10" xfId="1" applyNumberFormat="1" applyFont="1" applyFill="1" applyBorder="1" applyAlignment="1">
      <alignment horizontal="center"/>
    </xf>
    <xf numFmtId="0" fontId="9" fillId="0" borderId="9" xfId="1" applyFont="1" applyFill="1" applyBorder="1"/>
    <xf numFmtId="3" fontId="9" fillId="0" borderId="38" xfId="1" applyNumberFormat="1" applyFont="1" applyFill="1" applyBorder="1" applyAlignment="1">
      <alignment horizontal="center"/>
    </xf>
    <xf numFmtId="3" fontId="9" fillId="0" borderId="39" xfId="1" applyNumberFormat="1" applyFont="1" applyFill="1" applyBorder="1" applyAlignment="1">
      <alignment horizontal="center"/>
    </xf>
    <xf numFmtId="3" fontId="9" fillId="0" borderId="40" xfId="1" applyNumberFormat="1" applyFont="1" applyFill="1" applyBorder="1" applyAlignment="1">
      <alignment horizontal="center"/>
    </xf>
    <xf numFmtId="3" fontId="9" fillId="0" borderId="33" xfId="1" applyNumberFormat="1" applyFont="1" applyFill="1" applyBorder="1" applyAlignment="1">
      <alignment horizontal="center"/>
    </xf>
    <xf numFmtId="3" fontId="9" fillId="0" borderId="34" xfId="1" applyNumberFormat="1" applyFont="1" applyFill="1" applyBorder="1" applyAlignment="1">
      <alignment horizontal="center"/>
    </xf>
    <xf numFmtId="3" fontId="9" fillId="0" borderId="37" xfId="1" applyNumberFormat="1" applyFont="1" applyFill="1" applyBorder="1" applyAlignment="1">
      <alignment horizontal="center"/>
    </xf>
    <xf numFmtId="3" fontId="9" fillId="0" borderId="35" xfId="1" applyNumberFormat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3" fontId="5" fillId="0" borderId="33" xfId="1" applyNumberFormat="1" applyFont="1" applyFill="1" applyBorder="1" applyAlignment="1">
      <alignment horizontal="center" vertical="center"/>
    </xf>
    <xf numFmtId="3" fontId="5" fillId="0" borderId="34" xfId="1" applyNumberFormat="1" applyFont="1" applyFill="1" applyBorder="1" applyAlignment="1">
      <alignment horizontal="center" vertical="center"/>
    </xf>
    <xf numFmtId="3" fontId="5" fillId="0" borderId="35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3" fontId="5" fillId="0" borderId="34" xfId="1" applyNumberFormat="1" applyFont="1" applyFill="1" applyBorder="1" applyAlignment="1">
      <alignment horizontal="center"/>
    </xf>
    <xf numFmtId="3" fontId="5" fillId="0" borderId="35" xfId="1" applyNumberFormat="1" applyFont="1" applyFill="1" applyBorder="1" applyAlignment="1">
      <alignment horizontal="center"/>
    </xf>
    <xf numFmtId="3" fontId="5" fillId="0" borderId="36" xfId="1" applyNumberFormat="1" applyFont="1" applyFill="1" applyBorder="1" applyAlignment="1">
      <alignment horizontal="center"/>
    </xf>
    <xf numFmtId="3" fontId="5" fillId="0" borderId="37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49" fontId="5" fillId="0" borderId="25" xfId="1" applyNumberFormat="1" applyFont="1" applyFill="1" applyBorder="1" applyAlignment="1">
      <alignment horizontal="center"/>
    </xf>
    <xf numFmtId="49" fontId="5" fillId="0" borderId="2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49" fontId="5" fillId="0" borderId="20" xfId="1" applyNumberFormat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3" fontId="5" fillId="0" borderId="31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25" xfId="1" applyNumberFormat="1" applyFont="1" applyFill="1" applyBorder="1" applyAlignment="1">
      <alignment horizontal="center"/>
    </xf>
    <xf numFmtId="3" fontId="5" fillId="0" borderId="16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3" fontId="5" fillId="0" borderId="24" xfId="1" applyNumberFormat="1" applyFont="1" applyFill="1" applyBorder="1" applyAlignment="1">
      <alignment horizontal="center"/>
    </xf>
    <xf numFmtId="3" fontId="5" fillId="0" borderId="32" xfId="1" applyNumberFormat="1" applyFont="1" applyFill="1" applyBorder="1" applyAlignment="1">
      <alignment horizontal="center"/>
    </xf>
    <xf numFmtId="3" fontId="5" fillId="0" borderId="21" xfId="1" applyNumberFormat="1" applyFont="1" applyFill="1" applyBorder="1" applyAlignment="1">
      <alignment horizontal="center"/>
    </xf>
    <xf numFmtId="3" fontId="5" fillId="0" borderId="17" xfId="1" applyNumberFormat="1" applyFont="1" applyFill="1" applyBorder="1" applyAlignment="1">
      <alignment horizontal="center"/>
    </xf>
    <xf numFmtId="3" fontId="5" fillId="0" borderId="41" xfId="1" applyNumberFormat="1" applyFont="1" applyFill="1" applyBorder="1" applyAlignment="1">
      <alignment horizontal="center"/>
    </xf>
    <xf numFmtId="3" fontId="5" fillId="0" borderId="39" xfId="1" applyNumberFormat="1" applyFont="1" applyFill="1" applyBorder="1" applyAlignment="1">
      <alignment horizontal="center"/>
    </xf>
    <xf numFmtId="3" fontId="5" fillId="0" borderId="4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3" fontId="5" fillId="0" borderId="2" xfId="1" applyNumberFormat="1" applyFont="1" applyFill="1" applyBorder="1" applyAlignment="1">
      <alignment horizontal="center"/>
    </xf>
    <xf numFmtId="3" fontId="5" fillId="0" borderId="2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vertical="center" wrapText="1"/>
    </xf>
    <xf numFmtId="3" fontId="5" fillId="0" borderId="9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left"/>
    </xf>
    <xf numFmtId="3" fontId="5" fillId="0" borderId="10" xfId="1" applyNumberFormat="1" applyFont="1" applyFill="1" applyBorder="1" applyAlignment="1">
      <alignment horizontal="left"/>
    </xf>
    <xf numFmtId="3" fontId="5" fillId="0" borderId="11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wrapText="1"/>
    </xf>
    <xf numFmtId="0" fontId="5" fillId="0" borderId="9" xfId="1" applyFont="1" applyFill="1" applyBorder="1" applyAlignment="1">
      <alignment wrapText="1"/>
    </xf>
    <xf numFmtId="3" fontId="5" fillId="0" borderId="1" xfId="1" applyNumberFormat="1" applyFont="1" applyFill="1" applyBorder="1" applyAlignment="1">
      <alignment horizontal="left"/>
    </xf>
    <xf numFmtId="49" fontId="5" fillId="0" borderId="19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center"/>
    </xf>
    <xf numFmtId="49" fontId="5" fillId="0" borderId="18" xfId="1" applyNumberFormat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3" fontId="5" fillId="0" borderId="27" xfId="1" applyNumberFormat="1" applyFont="1" applyFill="1" applyBorder="1" applyAlignment="1">
      <alignment horizontal="center"/>
    </xf>
    <xf numFmtId="3" fontId="5" fillId="0" borderId="28" xfId="1" applyNumberFormat="1" applyFont="1" applyFill="1" applyBorder="1" applyAlignment="1">
      <alignment horizontal="center"/>
    </xf>
    <xf numFmtId="3" fontId="5" fillId="0" borderId="29" xfId="1" applyNumberFormat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/>
    </xf>
    <xf numFmtId="3" fontId="5" fillId="0" borderId="14" xfId="1" applyNumberFormat="1" applyFont="1" applyFill="1" applyBorder="1" applyAlignment="1">
      <alignment horizontal="center"/>
    </xf>
    <xf numFmtId="3" fontId="5" fillId="0" borderId="18" xfId="1" applyNumberFormat="1" applyFont="1" applyFill="1" applyBorder="1" applyAlignment="1">
      <alignment horizontal="center"/>
    </xf>
    <xf numFmtId="3" fontId="5" fillId="0" borderId="24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0" fontId="5" fillId="0" borderId="1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6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/>
    </xf>
    <xf numFmtId="0" fontId="5" fillId="0" borderId="34" xfId="1" applyFont="1" applyFill="1" applyBorder="1"/>
    <xf numFmtId="0" fontId="5" fillId="0" borderId="37" xfId="1" applyFont="1" applyFill="1" applyBorder="1"/>
    <xf numFmtId="3" fontId="5" fillId="0" borderId="33" xfId="1" applyNumberFormat="1" applyFont="1" applyFill="1" applyBorder="1" applyAlignment="1">
      <alignment horizontal="center"/>
    </xf>
    <xf numFmtId="0" fontId="5" fillId="0" borderId="71" xfId="1" applyFont="1" applyFill="1" applyBorder="1" applyAlignment="1">
      <alignment horizontal="center"/>
    </xf>
    <xf numFmtId="0" fontId="5" fillId="0" borderId="73" xfId="1" applyFont="1" applyFill="1" applyBorder="1" applyAlignment="1">
      <alignment horizontal="center"/>
    </xf>
    <xf numFmtId="3" fontId="5" fillId="0" borderId="26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left"/>
    </xf>
    <xf numFmtId="0" fontId="5" fillId="0" borderId="2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72" xfId="1" applyFont="1" applyFill="1" applyBorder="1" applyAlignment="1">
      <alignment horizontal="center"/>
    </xf>
    <xf numFmtId="49" fontId="7" fillId="0" borderId="11" xfId="1" applyNumberFormat="1" applyFont="1" applyFill="1" applyBorder="1" applyAlignment="1">
      <alignment horizontal="center"/>
    </xf>
    <xf numFmtId="49" fontId="7" fillId="0" borderId="9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49" fontId="7" fillId="0" borderId="8" xfId="1" applyNumberFormat="1" applyFont="1" applyFill="1" applyBorder="1" applyAlignment="1">
      <alignment horizontal="center"/>
    </xf>
    <xf numFmtId="49" fontId="7" fillId="0" borderId="22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23" xfId="1" applyNumberFormat="1" applyFont="1" applyFill="1" applyBorder="1" applyAlignment="1">
      <alignment horizontal="center"/>
    </xf>
    <xf numFmtId="0" fontId="7" fillId="0" borderId="1" xfId="1" applyFont="1" applyFill="1" applyBorder="1"/>
    <xf numFmtId="0" fontId="20" fillId="0" borderId="1" xfId="1" applyFont="1" applyFill="1" applyBorder="1" applyAlignment="1">
      <alignment horizontal="left"/>
    </xf>
    <xf numFmtId="0" fontId="5" fillId="0" borderId="24" xfId="1" applyFont="1" applyFill="1" applyBorder="1" applyAlignment="1">
      <alignment horizontal="right"/>
    </xf>
    <xf numFmtId="49" fontId="5" fillId="0" borderId="9" xfId="1" applyNumberFormat="1" applyFont="1" applyFill="1" applyBorder="1" applyAlignment="1">
      <alignment horizontal="left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center"/>
    </xf>
    <xf numFmtId="49" fontId="7" fillId="0" borderId="16" xfId="1" applyNumberFormat="1" applyFont="1" applyFill="1" applyBorder="1" applyAlignment="1">
      <alignment horizontal="center"/>
    </xf>
    <xf numFmtId="49" fontId="7" fillId="0" borderId="17" xfId="1" applyNumberFormat="1" applyFont="1" applyFill="1" applyBorder="1" applyAlignment="1">
      <alignment horizontal="center"/>
    </xf>
    <xf numFmtId="49" fontId="7" fillId="0" borderId="18" xfId="1" applyNumberFormat="1" applyFont="1" applyFill="1" applyBorder="1" applyAlignment="1">
      <alignment horizontal="center"/>
    </xf>
    <xf numFmtId="49" fontId="7" fillId="0" borderId="20" xfId="1" applyNumberFormat="1" applyFont="1" applyFill="1" applyBorder="1" applyAlignment="1">
      <alignment horizontal="center"/>
    </xf>
    <xf numFmtId="49" fontId="7" fillId="0" borderId="19" xfId="1" applyNumberFormat="1" applyFont="1" applyFill="1" applyBorder="1" applyAlignment="1">
      <alignment horizontal="center"/>
    </xf>
    <xf numFmtId="49" fontId="7" fillId="0" borderId="21" xfId="1" applyNumberFormat="1" applyFont="1" applyFill="1" applyBorder="1" applyAlignment="1">
      <alignment horizontal="center"/>
    </xf>
    <xf numFmtId="49" fontId="7" fillId="0" borderId="5" xfId="1" applyNumberFormat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center"/>
    </xf>
    <xf numFmtId="49" fontId="7" fillId="0" borderId="10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justify" wrapText="1"/>
    </xf>
    <xf numFmtId="0" fontId="10" fillId="0" borderId="14" xfId="1" applyFont="1" applyBorder="1" applyAlignment="1">
      <alignment horizontal="center"/>
    </xf>
    <xf numFmtId="0" fontId="7" fillId="0" borderId="0" xfId="1" applyFont="1" applyAlignment="1">
      <alignment horizontal="right"/>
    </xf>
    <xf numFmtId="49" fontId="7" fillId="0" borderId="1" xfId="1" applyNumberFormat="1" applyFont="1" applyBorder="1" applyAlignment="1">
      <alignment horizontal="center"/>
    </xf>
    <xf numFmtId="0" fontId="7" fillId="0" borderId="0" xfId="1" applyFont="1"/>
    <xf numFmtId="0" fontId="7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left"/>
    </xf>
    <xf numFmtId="49" fontId="5" fillId="0" borderId="11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2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49" fontId="5" fillId="0" borderId="19" xfId="1" applyNumberFormat="1" applyFont="1" applyBorder="1" applyAlignment="1">
      <alignment horizontal="center"/>
    </xf>
    <xf numFmtId="49" fontId="5" fillId="0" borderId="14" xfId="1" applyNumberFormat="1" applyFont="1" applyBorder="1" applyAlignment="1">
      <alignment horizontal="center"/>
    </xf>
    <xf numFmtId="49" fontId="5" fillId="0" borderId="21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9" fillId="0" borderId="9" xfId="1" applyFont="1" applyBorder="1" applyAlignment="1">
      <alignment horizontal="left"/>
    </xf>
    <xf numFmtId="0" fontId="5" fillId="0" borderId="2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9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wrapText="1"/>
    </xf>
    <xf numFmtId="3" fontId="5" fillId="0" borderId="16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49" fontId="5" fillId="0" borderId="9" xfId="1" applyNumberFormat="1" applyFont="1" applyBorder="1" applyAlignment="1">
      <alignment horizontal="left"/>
    </xf>
    <xf numFmtId="0" fontId="5" fillId="0" borderId="0" xfId="1" applyFont="1" applyBorder="1"/>
    <xf numFmtId="0" fontId="5" fillId="0" borderId="25" xfId="1" applyFont="1" applyBorder="1"/>
    <xf numFmtId="0" fontId="5" fillId="0" borderId="24" xfId="1" applyFont="1" applyBorder="1" applyAlignment="1">
      <alignment horizontal="right"/>
    </xf>
    <xf numFmtId="0" fontId="5" fillId="0" borderId="1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45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49" fontId="5" fillId="0" borderId="10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3" fontId="5" fillId="0" borderId="3" xfId="1" applyNumberFormat="1" applyFont="1" applyBorder="1" applyAlignment="1">
      <alignment horizontal="center" vertical="center"/>
    </xf>
    <xf numFmtId="3" fontId="5" fillId="0" borderId="23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3" fontId="5" fillId="0" borderId="38" xfId="1" applyNumberFormat="1" applyFont="1" applyBorder="1" applyAlignment="1">
      <alignment horizontal="center" vertical="center"/>
    </xf>
    <xf numFmtId="3" fontId="5" fillId="0" borderId="39" xfId="1" applyNumberFormat="1" applyFont="1" applyBorder="1" applyAlignment="1">
      <alignment horizontal="center" vertical="center"/>
    </xf>
    <xf numFmtId="3" fontId="5" fillId="0" borderId="42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/>
    </xf>
    <xf numFmtId="0" fontId="5" fillId="0" borderId="9" xfId="1" applyFont="1" applyBorder="1"/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right"/>
    </xf>
    <xf numFmtId="3" fontId="5" fillId="0" borderId="9" xfId="1" applyNumberFormat="1" applyFont="1" applyBorder="1" applyAlignment="1">
      <alignment horizontal="left"/>
    </xf>
    <xf numFmtId="3" fontId="5" fillId="0" borderId="12" xfId="1" applyNumberFormat="1" applyFont="1" applyBorder="1" applyAlignment="1">
      <alignment horizontal="left"/>
    </xf>
    <xf numFmtId="3" fontId="5" fillId="0" borderId="8" xfId="1" applyNumberFormat="1" applyFont="1" applyBorder="1" applyAlignment="1">
      <alignment horizontal="right"/>
    </xf>
    <xf numFmtId="0" fontId="5" fillId="0" borderId="9" xfId="1" applyFont="1" applyBorder="1" applyAlignment="1">
      <alignment horizontal="left" wrapText="1" indent="1"/>
    </xf>
    <xf numFmtId="3" fontId="5" fillId="0" borderId="10" xfId="1" applyNumberFormat="1" applyFont="1" applyBorder="1" applyAlignment="1">
      <alignment horizontal="center"/>
    </xf>
    <xf numFmtId="0" fontId="5" fillId="0" borderId="9" xfId="1" applyFont="1" applyBorder="1" applyAlignment="1">
      <alignment horizontal="left" indent="1"/>
    </xf>
    <xf numFmtId="3" fontId="5" fillId="0" borderId="5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0" fontId="5" fillId="0" borderId="11" xfId="1" applyFont="1" applyBorder="1" applyAlignment="1">
      <alignment horizontal="left" indent="2"/>
    </xf>
    <xf numFmtId="0" fontId="5" fillId="0" borderId="9" xfId="1" applyFont="1" applyBorder="1" applyAlignment="1">
      <alignment horizontal="left" indent="2"/>
    </xf>
    <xf numFmtId="49" fontId="7" fillId="0" borderId="22" xfId="1" applyNumberFormat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49" fontId="7" fillId="0" borderId="23" xfId="1" applyNumberFormat="1" applyFont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Font="1" applyAlignment="1">
      <alignment horizontal="right"/>
    </xf>
    <xf numFmtId="49" fontId="12" fillId="0" borderId="1" xfId="1" applyNumberFormat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/>
    </xf>
    <xf numFmtId="49" fontId="7" fillId="0" borderId="6" xfId="1" applyNumberFormat="1" applyFont="1" applyBorder="1" applyAlignment="1">
      <alignment horizontal="center"/>
    </xf>
    <xf numFmtId="49" fontId="7" fillId="0" borderId="7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49" fontId="7" fillId="0" borderId="14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49" fontId="7" fillId="0" borderId="16" xfId="1" applyNumberFormat="1" applyFont="1" applyBorder="1" applyAlignment="1">
      <alignment horizontal="center"/>
    </xf>
    <xf numFmtId="49" fontId="7" fillId="0" borderId="17" xfId="1" applyNumberFormat="1" applyFont="1" applyBorder="1" applyAlignment="1">
      <alignment horizontal="center"/>
    </xf>
    <xf numFmtId="0" fontId="7" fillId="0" borderId="1" xfId="1" applyFont="1" applyBorder="1"/>
    <xf numFmtId="49" fontId="7" fillId="0" borderId="18" xfId="1" applyNumberFormat="1" applyFont="1" applyBorder="1" applyAlignment="1">
      <alignment horizontal="center"/>
    </xf>
    <xf numFmtId="49" fontId="7" fillId="0" borderId="20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9" fontId="7" fillId="0" borderId="21" xfId="1" applyNumberFormat="1" applyFont="1" applyBorder="1" applyAlignment="1">
      <alignment horizontal="center"/>
    </xf>
    <xf numFmtId="49" fontId="7" fillId="0" borderId="8" xfId="1" applyNumberFormat="1" applyFont="1" applyBorder="1" applyAlignment="1">
      <alignment horizontal="center"/>
    </xf>
    <xf numFmtId="49" fontId="7" fillId="0" borderId="9" xfId="1" applyNumberFormat="1" applyFont="1" applyBorder="1" applyAlignment="1">
      <alignment horizontal="center"/>
    </xf>
    <xf numFmtId="49" fontId="7" fillId="0" borderId="10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49" fontId="7" fillId="0" borderId="12" xfId="1" applyNumberFormat="1" applyFont="1" applyBorder="1" applyAlignment="1">
      <alignment horizontal="center"/>
    </xf>
    <xf numFmtId="49" fontId="7" fillId="0" borderId="46" xfId="1" applyNumberFormat="1" applyFont="1" applyFill="1" applyBorder="1" applyAlignment="1">
      <alignment horizontal="center"/>
    </xf>
    <xf numFmtId="49" fontId="7" fillId="0" borderId="47" xfId="1" applyNumberFormat="1" applyFont="1" applyFill="1" applyBorder="1" applyAlignment="1">
      <alignment horizontal="center"/>
    </xf>
    <xf numFmtId="49" fontId="7" fillId="0" borderId="48" xfId="1" applyNumberFormat="1" applyFont="1" applyFill="1" applyBorder="1" applyAlignment="1">
      <alignment horizontal="center"/>
    </xf>
    <xf numFmtId="49" fontId="7" fillId="0" borderId="49" xfId="1" applyNumberFormat="1" applyFont="1" applyFill="1" applyBorder="1" applyAlignment="1">
      <alignment horizontal="center"/>
    </xf>
    <xf numFmtId="49" fontId="7" fillId="0" borderId="50" xfId="1" applyNumberFormat="1" applyFont="1" applyFill="1" applyBorder="1" applyAlignment="1">
      <alignment horizontal="center"/>
    </xf>
    <xf numFmtId="49" fontId="7" fillId="0" borderId="5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7" fillId="0" borderId="45" xfId="1" applyFont="1" applyFill="1" applyBorder="1" applyAlignment="1">
      <alignment horizontal="center"/>
    </xf>
    <xf numFmtId="0" fontId="7" fillId="0" borderId="0" xfId="1" applyFont="1" applyFill="1" applyAlignment="1">
      <alignment horizontal="left" wrapText="1"/>
    </xf>
    <xf numFmtId="0" fontId="7" fillId="0" borderId="1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7" fillId="0" borderId="52" xfId="1" applyFont="1" applyFill="1" applyBorder="1" applyAlignment="1">
      <alignment horizontal="center"/>
    </xf>
    <xf numFmtId="0" fontId="7" fillId="0" borderId="53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5" fillId="0" borderId="19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5" fillId="0" borderId="19" xfId="1" applyNumberFormat="1" applyFont="1" applyFill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/>
    </xf>
    <xf numFmtId="49" fontId="15" fillId="0" borderId="18" xfId="1" applyNumberFormat="1" applyFont="1" applyFill="1" applyBorder="1" applyAlignment="1">
      <alignment horizontal="center" vertical="center"/>
    </xf>
    <xf numFmtId="49" fontId="15" fillId="0" borderId="24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25" xfId="1" applyNumberFormat="1" applyFont="1" applyFill="1" applyBorder="1" applyAlignment="1">
      <alignment horizontal="center" vertical="center"/>
    </xf>
    <xf numFmtId="49" fontId="15" fillId="0" borderId="2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5" fillId="0" borderId="20" xfId="1" applyNumberFormat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 wrapText="1"/>
    </xf>
    <xf numFmtId="0" fontId="15" fillId="0" borderId="45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 wrapText="1"/>
    </xf>
    <xf numFmtId="0" fontId="24" fillId="0" borderId="27" xfId="1" applyFont="1" applyFill="1" applyBorder="1" applyAlignment="1">
      <alignment horizontal="left"/>
    </xf>
    <xf numFmtId="0" fontId="24" fillId="0" borderId="28" xfId="1" applyFont="1" applyFill="1" applyBorder="1" applyAlignment="1">
      <alignment horizontal="left"/>
    </xf>
    <xf numFmtId="0" fontId="24" fillId="0" borderId="27" xfId="1" applyFont="1" applyFill="1" applyBorder="1" applyAlignment="1">
      <alignment horizontal="center"/>
    </xf>
    <xf numFmtId="0" fontId="24" fillId="0" borderId="28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17" xfId="1" applyFont="1" applyFill="1" applyBorder="1" applyAlignment="1">
      <alignment horizontal="center"/>
    </xf>
    <xf numFmtId="49" fontId="15" fillId="0" borderId="21" xfId="1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center"/>
    </xf>
    <xf numFmtId="49" fontId="15" fillId="0" borderId="17" xfId="1" applyNumberFormat="1" applyFont="1" applyFill="1" applyBorder="1" applyAlignment="1">
      <alignment horizontal="center"/>
    </xf>
    <xf numFmtId="0" fontId="15" fillId="0" borderId="14" xfId="1" applyFont="1" applyFill="1" applyBorder="1" applyAlignment="1">
      <alignment horizontal="left"/>
    </xf>
    <xf numFmtId="49" fontId="21" fillId="0" borderId="9" xfId="1" applyNumberFormat="1" applyFont="1" applyFill="1" applyBorder="1" applyAlignment="1">
      <alignment horizontal="left"/>
    </xf>
    <xf numFmtId="49" fontId="15" fillId="0" borderId="24" xfId="1" applyNumberFormat="1" applyFont="1" applyFill="1" applyBorder="1" applyAlignment="1">
      <alignment horizontal="center"/>
    </xf>
    <xf numFmtId="49" fontId="15" fillId="0" borderId="0" xfId="1" applyNumberFormat="1" applyFont="1" applyFill="1" applyBorder="1" applyAlignment="1">
      <alignment horizontal="center"/>
    </xf>
    <xf numFmtId="49" fontId="15" fillId="0" borderId="32" xfId="1" applyNumberFormat="1" applyFont="1" applyFill="1" applyBorder="1" applyAlignment="1">
      <alignment horizontal="center"/>
    </xf>
    <xf numFmtId="0" fontId="24" fillId="0" borderId="26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right"/>
    </xf>
    <xf numFmtId="0" fontId="24" fillId="0" borderId="27" xfId="1" applyFont="1" applyFill="1" applyBorder="1" applyAlignment="1">
      <alignment horizontal="right"/>
    </xf>
    <xf numFmtId="0" fontId="15" fillId="0" borderId="56" xfId="1" applyFont="1" applyFill="1" applyBorder="1" applyAlignment="1">
      <alignment horizontal="center"/>
    </xf>
    <xf numFmtId="0" fontId="15" fillId="0" borderId="50" xfId="1" applyFont="1" applyFill="1" applyBorder="1" applyAlignment="1">
      <alignment horizontal="center"/>
    </xf>
    <xf numFmtId="0" fontId="15" fillId="0" borderId="57" xfId="1" applyFont="1" applyFill="1" applyBorder="1" applyAlignment="1">
      <alignment horizontal="center"/>
    </xf>
    <xf numFmtId="0" fontId="15" fillId="0" borderId="5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5" fillId="0" borderId="14" xfId="1" applyFont="1" applyFill="1" applyBorder="1" applyAlignment="1">
      <alignment horizontal="left" indent="1"/>
    </xf>
    <xf numFmtId="49" fontId="15" fillId="0" borderId="19" xfId="1" applyNumberFormat="1" applyFont="1" applyFill="1" applyBorder="1" applyAlignment="1">
      <alignment horizontal="center"/>
    </xf>
    <xf numFmtId="49" fontId="15" fillId="0" borderId="14" xfId="1" applyNumberFormat="1" applyFont="1" applyFill="1" applyBorder="1" applyAlignment="1">
      <alignment horizontal="center"/>
    </xf>
    <xf numFmtId="49" fontId="15" fillId="0" borderId="15" xfId="1" applyNumberFormat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5" fillId="0" borderId="18" xfId="1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5" fillId="0" borderId="20" xfId="1" applyFont="1" applyFill="1" applyBorder="1" applyAlignment="1">
      <alignment horizontal="center"/>
    </xf>
    <xf numFmtId="0" fontId="15" fillId="0" borderId="19" xfId="1" applyFont="1" applyFill="1" applyBorder="1" applyAlignment="1">
      <alignment horizontal="center"/>
    </xf>
    <xf numFmtId="0" fontId="15" fillId="0" borderId="21" xfId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left"/>
    </xf>
    <xf numFmtId="0" fontId="15" fillId="0" borderId="55" xfId="1" applyFont="1" applyFill="1" applyBorder="1" applyAlignment="1">
      <alignment horizontal="center"/>
    </xf>
    <xf numFmtId="0" fontId="15" fillId="0" borderId="49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 indent="1"/>
    </xf>
    <xf numFmtId="0" fontId="15" fillId="0" borderId="9" xfId="1" applyFont="1" applyFill="1" applyBorder="1" applyAlignment="1">
      <alignment horizontal="left" indent="1"/>
    </xf>
    <xf numFmtId="49" fontId="15" fillId="0" borderId="11" xfId="1" applyNumberFormat="1" applyFont="1" applyFill="1" applyBorder="1" applyAlignment="1">
      <alignment horizontal="center"/>
    </xf>
    <xf numFmtId="49" fontId="15" fillId="0" borderId="9" xfId="1" applyNumberFormat="1" applyFont="1" applyFill="1" applyBorder="1" applyAlignment="1">
      <alignment horizontal="center"/>
    </xf>
    <xf numFmtId="49" fontId="15" fillId="0" borderId="12" xfId="1" applyNumberFormat="1" applyFont="1" applyFill="1" applyBorder="1" applyAlignment="1">
      <alignment horizontal="center"/>
    </xf>
    <xf numFmtId="0" fontId="15" fillId="0" borderId="9" xfId="1" applyFont="1" applyFill="1" applyBorder="1" applyAlignment="1">
      <alignment horizontal="left" wrapText="1" indent="1"/>
    </xf>
    <xf numFmtId="49" fontId="15" fillId="0" borderId="11" xfId="1" applyNumberFormat="1" applyFont="1" applyFill="1" applyBorder="1" applyAlignment="1">
      <alignment horizontal="center" wrapText="1"/>
    </xf>
    <xf numFmtId="49" fontId="15" fillId="0" borderId="9" xfId="1" applyNumberFormat="1" applyFont="1" applyFill="1" applyBorder="1" applyAlignment="1">
      <alignment horizontal="center" wrapText="1"/>
    </xf>
    <xf numFmtId="49" fontId="15" fillId="0" borderId="12" xfId="1" applyNumberFormat="1" applyFont="1" applyFill="1" applyBorder="1" applyAlignment="1">
      <alignment horizontal="center" wrapText="1"/>
    </xf>
    <xf numFmtId="0" fontId="15" fillId="0" borderId="52" xfId="1" applyFont="1" applyFill="1" applyBorder="1" applyAlignment="1">
      <alignment horizontal="center"/>
    </xf>
    <xf numFmtId="0" fontId="15" fillId="0" borderId="53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54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left"/>
    </xf>
    <xf numFmtId="0" fontId="15" fillId="0" borderId="5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left"/>
    </xf>
    <xf numFmtId="0" fontId="15" fillId="0" borderId="43" xfId="1" applyFont="1" applyFill="1" applyBorder="1" applyAlignment="1">
      <alignment horizontal="left"/>
    </xf>
    <xf numFmtId="0" fontId="15" fillId="0" borderId="44" xfId="1" applyFont="1" applyFill="1" applyBorder="1" applyAlignment="1">
      <alignment horizontal="center"/>
    </xf>
    <xf numFmtId="0" fontId="15" fillId="0" borderId="43" xfId="1" applyFont="1" applyFill="1" applyBorder="1" applyAlignment="1">
      <alignment horizontal="center"/>
    </xf>
    <xf numFmtId="0" fontId="15" fillId="0" borderId="44" xfId="1" applyFont="1" applyFill="1" applyBorder="1" applyAlignment="1">
      <alignment horizontal="right"/>
    </xf>
    <xf numFmtId="0" fontId="15" fillId="0" borderId="18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left"/>
    </xf>
    <xf numFmtId="0" fontId="15" fillId="0" borderId="17" xfId="1" applyFont="1" applyFill="1" applyBorder="1" applyAlignment="1">
      <alignment horizontal="left"/>
    </xf>
    <xf numFmtId="0" fontId="15" fillId="0" borderId="7" xfId="1" applyFont="1" applyFill="1" applyBorder="1" applyAlignment="1">
      <alignment horizontal="left"/>
    </xf>
    <xf numFmtId="0" fontId="15" fillId="0" borderId="11" xfId="1" applyFont="1" applyFill="1" applyBorder="1" applyAlignment="1">
      <alignment horizontal="right"/>
    </xf>
    <xf numFmtId="0" fontId="15" fillId="0" borderId="9" xfId="1" applyFont="1" applyFill="1" applyBorder="1" applyAlignment="1">
      <alignment horizontal="right"/>
    </xf>
    <xf numFmtId="0" fontId="15" fillId="0" borderId="19" xfId="1" applyFont="1" applyFill="1" applyBorder="1" applyAlignment="1">
      <alignment horizontal="right"/>
    </xf>
    <xf numFmtId="0" fontId="15" fillId="0" borderId="14" xfId="1" applyFont="1" applyFill="1" applyBorder="1" applyAlignment="1">
      <alignment horizontal="right"/>
    </xf>
    <xf numFmtId="0" fontId="15" fillId="0" borderId="21" xfId="1" applyFont="1" applyFill="1" applyBorder="1" applyAlignment="1">
      <alignment horizontal="right"/>
    </xf>
    <xf numFmtId="0" fontId="15" fillId="0" borderId="1" xfId="1" applyFont="1" applyFill="1" applyBorder="1" applyAlignment="1">
      <alignment horizontal="right"/>
    </xf>
    <xf numFmtId="0" fontId="15" fillId="0" borderId="18" xfId="1" applyFont="1" applyFill="1" applyBorder="1" applyAlignment="1">
      <alignment horizontal="left"/>
    </xf>
    <xf numFmtId="0" fontId="15" fillId="0" borderId="20" xfId="1" applyFont="1" applyFill="1" applyBorder="1" applyAlignment="1">
      <alignment horizontal="left"/>
    </xf>
    <xf numFmtId="0" fontId="15" fillId="0" borderId="9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left"/>
    </xf>
    <xf numFmtId="0" fontId="15" fillId="0" borderId="10" xfId="1" applyFont="1" applyFill="1" applyBorder="1" applyAlignment="1">
      <alignment horizontal="left"/>
    </xf>
    <xf numFmtId="0" fontId="15" fillId="0" borderId="8" xfId="1" applyFont="1" applyFill="1" applyBorder="1" applyAlignment="1">
      <alignment horizontal="right"/>
    </xf>
    <xf numFmtId="0" fontId="24" fillId="0" borderId="31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4" xfId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/>
    </xf>
    <xf numFmtId="0" fontId="24" fillId="0" borderId="0" xfId="1" applyFont="1" applyFill="1" applyBorder="1" applyAlignment="1">
      <alignment horizontal="left"/>
    </xf>
    <xf numFmtId="0" fontId="24" fillId="0" borderId="25" xfId="1" applyFont="1" applyFill="1" applyBorder="1" applyAlignment="1">
      <alignment horizontal="left"/>
    </xf>
    <xf numFmtId="0" fontId="24" fillId="0" borderId="24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15" fillId="0" borderId="10" xfId="1" applyFont="1" applyFill="1" applyBorder="1" applyAlignment="1">
      <alignment horizontal="center"/>
    </xf>
    <xf numFmtId="0" fontId="15" fillId="0" borderId="58" xfId="1" applyFont="1" applyFill="1" applyBorder="1" applyAlignment="1">
      <alignment horizontal="center"/>
    </xf>
    <xf numFmtId="0" fontId="15" fillId="0" borderId="45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49" fontId="7" fillId="0" borderId="9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left"/>
    </xf>
    <xf numFmtId="0" fontId="7" fillId="0" borderId="19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7" fillId="0" borderId="25" xfId="1" applyFont="1" applyBorder="1" applyAlignment="1">
      <alignment horizontal="center" vertical="top"/>
    </xf>
    <xf numFmtId="0" fontId="7" fillId="0" borderId="19" xfId="1" applyFont="1" applyBorder="1" applyAlignment="1">
      <alignment horizontal="center" vertical="top"/>
    </xf>
    <xf numFmtId="0" fontId="7" fillId="0" borderId="50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7" fillId="0" borderId="0" xfId="1" applyFont="1" applyBorder="1" applyAlignment="1">
      <alignment horizontal="left" indent="4"/>
    </xf>
    <xf numFmtId="0" fontId="6" fillId="0" borderId="14" xfId="1" applyFont="1" applyBorder="1" applyAlignment="1">
      <alignment horizontal="left" wrapText="1"/>
    </xf>
    <xf numFmtId="0" fontId="7" fillId="0" borderId="14" xfId="1" applyFont="1" applyBorder="1" applyAlignment="1">
      <alignment horizontal="left"/>
    </xf>
    <xf numFmtId="0" fontId="7" fillId="0" borderId="46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0" fontId="7" fillId="0" borderId="49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0" fontId="7" fillId="0" borderId="45" xfId="1" applyFont="1" applyBorder="1" applyAlignment="1">
      <alignment horizontal="center"/>
    </xf>
    <xf numFmtId="0" fontId="7" fillId="0" borderId="59" xfId="1" applyFont="1" applyBorder="1" applyAlignment="1">
      <alignment horizontal="center"/>
    </xf>
    <xf numFmtId="0" fontId="7" fillId="0" borderId="58" xfId="1" applyFont="1" applyBorder="1" applyAlignment="1">
      <alignment horizontal="center"/>
    </xf>
    <xf numFmtId="49" fontId="7" fillId="0" borderId="24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7" fillId="0" borderId="32" xfId="1" applyNumberFormat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12" fillId="0" borderId="24" xfId="1" applyFont="1" applyBorder="1" applyAlignment="1">
      <alignment horizontal="left" wrapText="1" indent="1"/>
    </xf>
    <xf numFmtId="0" fontId="12" fillId="0" borderId="0" xfId="1" applyFont="1" applyBorder="1" applyAlignment="1">
      <alignment horizontal="left" wrapText="1" indent="1"/>
    </xf>
    <xf numFmtId="0" fontId="5" fillId="0" borderId="1" xfId="1" applyFont="1" applyBorder="1" applyAlignment="1">
      <alignment horizontal="left" indent="2"/>
    </xf>
    <xf numFmtId="0" fontId="15" fillId="0" borderId="0" xfId="1" applyFont="1" applyBorder="1" applyAlignment="1">
      <alignment horizontal="left" wrapText="1" indent="6"/>
    </xf>
    <xf numFmtId="0" fontId="12" fillId="0" borderId="19" xfId="1" applyFont="1" applyBorder="1" applyAlignment="1">
      <alignment horizontal="left" wrapText="1" indent="1"/>
    </xf>
    <xf numFmtId="0" fontId="12" fillId="0" borderId="14" xfId="1" applyFont="1" applyBorder="1" applyAlignment="1">
      <alignment horizontal="left" wrapText="1" indent="1"/>
    </xf>
    <xf numFmtId="0" fontId="7" fillId="0" borderId="53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5" fillId="0" borderId="20" xfId="1" applyFont="1" applyBorder="1" applyAlignment="1">
      <alignment horizontal="left" indent="2"/>
    </xf>
    <xf numFmtId="0" fontId="7" fillId="0" borderId="52" xfId="1" applyFont="1" applyBorder="1" applyAlignment="1">
      <alignment horizontal="center"/>
    </xf>
    <xf numFmtId="49" fontId="5" fillId="0" borderId="12" xfId="1" applyNumberFormat="1" applyFont="1" applyBorder="1" applyAlignment="1">
      <alignment horizontal="center" vertical="center"/>
    </xf>
    <xf numFmtId="3" fontId="5" fillId="0" borderId="60" xfId="1" applyNumberFormat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3" fontId="5" fillId="0" borderId="61" xfId="1" applyNumberFormat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top"/>
    </xf>
    <xf numFmtId="0" fontId="7" fillId="0" borderId="0" xfId="1" applyFont="1" applyAlignment="1">
      <alignment horizontal="left"/>
    </xf>
    <xf numFmtId="49" fontId="5" fillId="0" borderId="49" xfId="1" applyNumberFormat="1" applyFont="1" applyFill="1" applyBorder="1" applyAlignment="1">
      <alignment horizontal="center"/>
    </xf>
    <xf numFmtId="49" fontId="5" fillId="0" borderId="50" xfId="1" applyNumberFormat="1" applyFont="1" applyFill="1" applyBorder="1" applyAlignment="1">
      <alignment horizontal="center"/>
    </xf>
    <xf numFmtId="49" fontId="5" fillId="0" borderId="51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/>
    </xf>
    <xf numFmtId="49" fontId="5" fillId="0" borderId="46" xfId="1" applyNumberFormat="1" applyFont="1" applyFill="1" applyBorder="1" applyAlignment="1">
      <alignment horizontal="center"/>
    </xf>
    <xf numFmtId="49" fontId="5" fillId="0" borderId="47" xfId="1" applyNumberFormat="1" applyFont="1" applyFill="1" applyBorder="1" applyAlignment="1">
      <alignment horizontal="center"/>
    </xf>
    <xf numFmtId="49" fontId="5" fillId="0" borderId="48" xfId="1" applyNumberFormat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0" fontId="5" fillId="0" borderId="5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 wrapText="1"/>
    </xf>
    <xf numFmtId="49" fontId="9" fillId="0" borderId="19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center"/>
    </xf>
    <xf numFmtId="49" fontId="9" fillId="0" borderId="2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9" fontId="9" fillId="0" borderId="17" xfId="1" applyNumberFormat="1" applyFont="1" applyFill="1" applyBorder="1" applyAlignment="1">
      <alignment horizontal="center"/>
    </xf>
    <xf numFmtId="3" fontId="9" fillId="0" borderId="26" xfId="1" applyNumberFormat="1" applyFont="1" applyFill="1" applyBorder="1" applyAlignment="1">
      <alignment horizontal="center"/>
    </xf>
    <xf numFmtId="3" fontId="9" fillId="0" borderId="27" xfId="1" applyNumberFormat="1" applyFont="1" applyFill="1" applyBorder="1" applyAlignment="1">
      <alignment horizontal="center"/>
    </xf>
    <xf numFmtId="3" fontId="9" fillId="0" borderId="28" xfId="1" applyNumberFormat="1" applyFont="1" applyFill="1" applyBorder="1" applyAlignment="1">
      <alignment horizontal="center"/>
    </xf>
    <xf numFmtId="3" fontId="9" fillId="0" borderId="16" xfId="1" applyNumberFormat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3" fontId="9" fillId="0" borderId="20" xfId="1" applyNumberFormat="1" applyFont="1" applyFill="1" applyBorder="1" applyAlignment="1">
      <alignment horizontal="center"/>
    </xf>
    <xf numFmtId="3" fontId="9" fillId="0" borderId="29" xfId="1" applyNumberFormat="1" applyFont="1" applyFill="1" applyBorder="1" applyAlignment="1">
      <alignment horizontal="center"/>
    </xf>
    <xf numFmtId="3" fontId="9" fillId="0" borderId="30" xfId="1" applyNumberFormat="1" applyFont="1" applyFill="1" applyBorder="1" applyAlignment="1">
      <alignment horizontal="center"/>
    </xf>
    <xf numFmtId="3" fontId="9" fillId="0" borderId="21" xfId="1" applyNumberFormat="1" applyFont="1" applyFill="1" applyBorder="1" applyAlignment="1">
      <alignment horizontal="center"/>
    </xf>
    <xf numFmtId="3" fontId="9" fillId="0" borderId="17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 vertical="top" indent="2"/>
    </xf>
    <xf numFmtId="49" fontId="5" fillId="0" borderId="15" xfId="1" applyNumberFormat="1" applyFont="1" applyFill="1" applyBorder="1" applyAlignment="1">
      <alignment horizontal="center"/>
    </xf>
    <xf numFmtId="49" fontId="5" fillId="0" borderId="17" xfId="1" applyNumberFormat="1" applyFont="1" applyFill="1" applyBorder="1" applyAlignment="1">
      <alignment horizontal="center"/>
    </xf>
    <xf numFmtId="3" fontId="5" fillId="0" borderId="49" xfId="1" applyNumberFormat="1" applyFont="1" applyFill="1" applyBorder="1" applyAlignment="1">
      <alignment horizontal="center"/>
    </xf>
    <xf numFmtId="3" fontId="5" fillId="0" borderId="50" xfId="1" applyNumberFormat="1" applyFont="1" applyFill="1" applyBorder="1" applyAlignment="1">
      <alignment horizontal="center"/>
    </xf>
    <xf numFmtId="3" fontId="5" fillId="0" borderId="5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indent="1"/>
    </xf>
    <xf numFmtId="0" fontId="5" fillId="0" borderId="9" xfId="1" applyFont="1" applyFill="1" applyBorder="1" applyAlignment="1">
      <alignment horizontal="left" indent="1"/>
    </xf>
    <xf numFmtId="49" fontId="5" fillId="0" borderId="12" xfId="1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left" wrapText="1" indent="1"/>
    </xf>
    <xf numFmtId="0" fontId="9" fillId="0" borderId="9" xfId="1" applyFont="1" applyFill="1" applyBorder="1" applyAlignment="1">
      <alignment horizontal="left"/>
    </xf>
    <xf numFmtId="49" fontId="9" fillId="0" borderId="12" xfId="1" applyNumberFormat="1" applyFont="1" applyFill="1" applyBorder="1" applyAlignment="1">
      <alignment horizontal="center"/>
    </xf>
    <xf numFmtId="3" fontId="9" fillId="0" borderId="13" xfId="1" applyNumberFormat="1" applyFont="1" applyFill="1" applyBorder="1" applyAlignment="1">
      <alignment horizontal="right"/>
    </xf>
    <xf numFmtId="3" fontId="9" fillId="0" borderId="14" xfId="1" applyNumberFormat="1" applyFont="1" applyFill="1" applyBorder="1" applyAlignment="1">
      <alignment horizontal="right"/>
    </xf>
    <xf numFmtId="3" fontId="9" fillId="0" borderId="14" xfId="1" applyNumberFormat="1" applyFont="1" applyFill="1" applyBorder="1" applyAlignment="1">
      <alignment horizontal="center"/>
    </xf>
    <xf numFmtId="3" fontId="9" fillId="0" borderId="14" xfId="1" applyNumberFormat="1" applyFont="1" applyFill="1" applyBorder="1" applyAlignment="1">
      <alignment horizontal="left"/>
    </xf>
    <xf numFmtId="3" fontId="9" fillId="0" borderId="18" xfId="1" applyNumberFormat="1" applyFont="1" applyFill="1" applyBorder="1" applyAlignment="1">
      <alignment horizontal="left"/>
    </xf>
    <xf numFmtId="3" fontId="9" fillId="0" borderId="19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wrapText="1" indent="1"/>
    </xf>
    <xf numFmtId="0" fontId="5" fillId="0" borderId="20" xfId="1" applyFont="1" applyFill="1" applyBorder="1" applyAlignment="1">
      <alignment horizontal="left" wrapText="1" indent="1"/>
    </xf>
    <xf numFmtId="3" fontId="5" fillId="0" borderId="16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15" fillId="0" borderId="1" xfId="1" applyNumberFormat="1" applyFont="1" applyFill="1" applyBorder="1" applyAlignment="1">
      <alignment horizontal="left"/>
    </xf>
    <xf numFmtId="3" fontId="15" fillId="0" borderId="20" xfId="1" applyNumberFormat="1" applyFont="1" applyFill="1" applyBorder="1" applyAlignment="1">
      <alignment horizontal="left"/>
    </xf>
    <xf numFmtId="3" fontId="9" fillId="0" borderId="15" xfId="1" applyNumberFormat="1" applyFont="1" applyFill="1" applyBorder="1" applyAlignment="1">
      <alignment horizontal="left"/>
    </xf>
    <xf numFmtId="3" fontId="5" fillId="0" borderId="13" xfId="1" applyNumberFormat="1" applyFont="1" applyFill="1" applyBorder="1" applyAlignment="1">
      <alignment horizontal="right"/>
    </xf>
    <xf numFmtId="3" fontId="5" fillId="0" borderId="14" xfId="1" applyNumberFormat="1" applyFont="1" applyFill="1" applyBorder="1" applyAlignment="1">
      <alignment horizontal="right"/>
    </xf>
    <xf numFmtId="3" fontId="15" fillId="0" borderId="14" xfId="1" applyNumberFormat="1" applyFont="1" applyFill="1" applyBorder="1" applyAlignment="1">
      <alignment horizontal="left"/>
    </xf>
    <xf numFmtId="3" fontId="15" fillId="0" borderId="18" xfId="1" applyNumberFormat="1" applyFont="1" applyFill="1" applyBorder="1" applyAlignment="1">
      <alignment horizontal="left"/>
    </xf>
    <xf numFmtId="3" fontId="15" fillId="0" borderId="19" xfId="1" applyNumberFormat="1" applyFont="1" applyFill="1" applyBorder="1" applyAlignment="1">
      <alignment horizontal="right"/>
    </xf>
    <xf numFmtId="3" fontId="15" fillId="0" borderId="14" xfId="1" applyNumberFormat="1" applyFont="1" applyFill="1" applyBorder="1" applyAlignment="1">
      <alignment horizontal="right"/>
    </xf>
    <xf numFmtId="3" fontId="15" fillId="0" borderId="21" xfId="1" applyNumberFormat="1" applyFont="1" applyFill="1" applyBorder="1" applyAlignment="1">
      <alignment horizontal="right"/>
    </xf>
    <xf numFmtId="3" fontId="15" fillId="0" borderId="1" xfId="1" applyNumberFormat="1" applyFont="1" applyFill="1" applyBorder="1" applyAlignment="1">
      <alignment horizontal="right"/>
    </xf>
    <xf numFmtId="3" fontId="5" fillId="0" borderId="14" xfId="1" applyNumberFormat="1" applyFont="1" applyFill="1" applyBorder="1" applyAlignment="1">
      <alignment horizontal="left"/>
    </xf>
    <xf numFmtId="3" fontId="5" fillId="0" borderId="15" xfId="1" applyNumberFormat="1" applyFont="1" applyFill="1" applyBorder="1" applyAlignment="1">
      <alignment horizontal="left"/>
    </xf>
    <xf numFmtId="3" fontId="5" fillId="0" borderId="17" xfId="1" applyNumberFormat="1" applyFont="1" applyFill="1" applyBorder="1" applyAlignment="1">
      <alignment horizontal="left"/>
    </xf>
    <xf numFmtId="3" fontId="5" fillId="0" borderId="20" xfId="1" applyNumberFormat="1" applyFont="1" applyFill="1" applyBorder="1" applyAlignment="1">
      <alignment horizontal="left"/>
    </xf>
    <xf numFmtId="3" fontId="5" fillId="0" borderId="21" xfId="1" applyNumberFormat="1" applyFont="1" applyFill="1" applyBorder="1" applyAlignment="1">
      <alignment horizontal="right"/>
    </xf>
    <xf numFmtId="0" fontId="9" fillId="0" borderId="14" xfId="1" applyFont="1" applyFill="1" applyBorder="1" applyAlignment="1">
      <alignment horizontal="left"/>
    </xf>
    <xf numFmtId="0" fontId="9" fillId="0" borderId="18" xfId="1" applyFont="1" applyFill="1" applyBorder="1" applyAlignment="1">
      <alignment horizontal="left"/>
    </xf>
    <xf numFmtId="0" fontId="9" fillId="0" borderId="15" xfId="1" applyFont="1" applyFill="1" applyBorder="1" applyAlignment="1">
      <alignment horizontal="center"/>
    </xf>
    <xf numFmtId="3" fontId="9" fillId="0" borderId="13" xfId="1" applyNumberFormat="1" applyFont="1" applyFill="1" applyBorder="1" applyAlignment="1">
      <alignment horizontal="center"/>
    </xf>
    <xf numFmtId="3" fontId="9" fillId="0" borderId="18" xfId="1" applyNumberFormat="1" applyFont="1" applyFill="1" applyBorder="1" applyAlignment="1">
      <alignment horizontal="center"/>
    </xf>
    <xf numFmtId="3" fontId="9" fillId="0" borderId="19" xfId="1" applyNumberFormat="1" applyFont="1" applyFill="1" applyBorder="1" applyAlignment="1">
      <alignment horizontal="center"/>
    </xf>
    <xf numFmtId="3" fontId="9" fillId="0" borderId="15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left" wrapText="1" indent="1"/>
    </xf>
    <xf numFmtId="0" fontId="5" fillId="0" borderId="11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 indent="2"/>
    </xf>
    <xf numFmtId="0" fontId="5" fillId="0" borderId="18" xfId="1" applyFont="1" applyFill="1" applyBorder="1" applyAlignment="1">
      <alignment horizontal="left" indent="2"/>
    </xf>
    <xf numFmtId="0" fontId="5" fillId="0" borderId="10" xfId="1" applyFont="1" applyFill="1" applyBorder="1" applyAlignment="1">
      <alignment horizontal="left" indent="1"/>
    </xf>
    <xf numFmtId="3" fontId="5" fillId="0" borderId="18" xfId="1" applyNumberFormat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0" fontId="9" fillId="0" borderId="10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20" fillId="0" borderId="9" xfId="1" applyFont="1" applyFill="1" applyBorder="1" applyAlignment="1">
      <alignment horizontal="left"/>
    </xf>
    <xf numFmtId="0" fontId="20" fillId="0" borderId="10" xfId="1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center"/>
    </xf>
    <xf numFmtId="3" fontId="9" fillId="0" borderId="9" xfId="1" applyNumberFormat="1" applyFont="1" applyFill="1" applyBorder="1" applyAlignment="1">
      <alignment horizontal="center"/>
    </xf>
    <xf numFmtId="3" fontId="9" fillId="0" borderId="10" xfId="1" applyNumberFormat="1" applyFont="1" applyFill="1" applyBorder="1" applyAlignment="1">
      <alignment horizontal="center"/>
    </xf>
    <xf numFmtId="3" fontId="9" fillId="0" borderId="11" xfId="1" applyNumberFormat="1" applyFont="1" applyFill="1" applyBorder="1" applyAlignment="1">
      <alignment horizontal="center"/>
    </xf>
    <xf numFmtId="3" fontId="9" fillId="0" borderId="12" xfId="1" applyNumberFormat="1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left" indent="1"/>
    </xf>
    <xf numFmtId="0" fontId="5" fillId="0" borderId="18" xfId="1" applyFont="1" applyFill="1" applyBorder="1" applyAlignment="1">
      <alignment horizontal="left" indent="1"/>
    </xf>
    <xf numFmtId="3" fontId="21" fillId="0" borderId="14" xfId="1" applyNumberFormat="1" applyFont="1" applyFill="1" applyBorder="1" applyAlignment="1">
      <alignment horizontal="center"/>
    </xf>
    <xf numFmtId="0" fontId="7" fillId="0" borderId="14" xfId="1" applyFont="1" applyFill="1" applyBorder="1" applyAlignment="1">
      <alignment horizontal="left" indent="2"/>
    </xf>
    <xf numFmtId="0" fontId="7" fillId="0" borderId="18" xfId="1" applyFont="1" applyFill="1" applyBorder="1" applyAlignment="1">
      <alignment horizontal="left" indent="2"/>
    </xf>
    <xf numFmtId="3" fontId="21" fillId="0" borderId="14" xfId="1" applyNumberFormat="1" applyFont="1" applyFill="1" applyBorder="1" applyAlignment="1">
      <alignment horizontal="left"/>
    </xf>
    <xf numFmtId="3" fontId="21" fillId="0" borderId="18" xfId="1" applyNumberFormat="1" applyFont="1" applyFill="1" applyBorder="1" applyAlignment="1">
      <alignment horizontal="left"/>
    </xf>
    <xf numFmtId="3" fontId="21" fillId="0" borderId="19" xfId="1" applyNumberFormat="1" applyFont="1" applyFill="1" applyBorder="1" applyAlignment="1">
      <alignment horizontal="right"/>
    </xf>
    <xf numFmtId="3" fontId="21" fillId="0" borderId="14" xfId="1" applyNumberFormat="1" applyFont="1" applyFill="1" applyBorder="1" applyAlignment="1">
      <alignment horizontal="right"/>
    </xf>
    <xf numFmtId="0" fontId="22" fillId="0" borderId="9" xfId="1" applyFont="1" applyFill="1" applyBorder="1" applyAlignment="1">
      <alignment horizontal="left"/>
    </xf>
    <xf numFmtId="0" fontId="22" fillId="0" borderId="10" xfId="1" applyFont="1" applyFill="1" applyBorder="1" applyAlignment="1">
      <alignment horizontal="left"/>
    </xf>
    <xf numFmtId="0" fontId="22" fillId="0" borderId="11" xfId="1" applyFont="1" applyFill="1" applyBorder="1" applyAlignment="1">
      <alignment horizontal="center"/>
    </xf>
    <xf numFmtId="0" fontId="22" fillId="0" borderId="9" xfId="1" applyFont="1" applyFill="1" applyBorder="1" applyAlignment="1">
      <alignment horizontal="center"/>
    </xf>
    <xf numFmtId="0" fontId="22" fillId="0" borderId="12" xfId="1" applyFont="1" applyFill="1" applyBorder="1" applyAlignment="1">
      <alignment horizontal="center"/>
    </xf>
    <xf numFmtId="3" fontId="22" fillId="0" borderId="8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/>
    </xf>
    <xf numFmtId="3" fontId="22" fillId="0" borderId="10" xfId="1" applyNumberFormat="1" applyFont="1" applyFill="1" applyBorder="1" applyAlignment="1">
      <alignment horizontal="center"/>
    </xf>
    <xf numFmtId="3" fontId="22" fillId="0" borderId="11" xfId="1" applyNumberFormat="1" applyFont="1" applyFill="1" applyBorder="1" applyAlignment="1">
      <alignment horizontal="center"/>
    </xf>
    <xf numFmtId="3" fontId="22" fillId="0" borderId="12" xfId="1" applyNumberFormat="1" applyFont="1" applyFill="1" applyBorder="1" applyAlignment="1">
      <alignment horizontal="center"/>
    </xf>
    <xf numFmtId="0" fontId="9" fillId="0" borderId="9" xfId="1" applyFont="1" applyFill="1" applyBorder="1" applyAlignment="1">
      <alignment horizontal="left" wrapText="1"/>
    </xf>
    <xf numFmtId="0" fontId="9" fillId="0" borderId="10" xfId="1" applyFont="1" applyFill="1" applyBorder="1" applyAlignment="1">
      <alignment horizontal="left" wrapText="1"/>
    </xf>
    <xf numFmtId="0" fontId="10" fillId="0" borderId="14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9" fillId="0" borderId="0" xfId="1" applyFont="1" applyFill="1" applyAlignment="1">
      <alignment horizontal="center"/>
    </xf>
    <xf numFmtId="0" fontId="9" fillId="0" borderId="32" xfId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49" fontId="5" fillId="0" borderId="6" xfId="1" applyNumberFormat="1" applyFont="1" applyFill="1" applyBorder="1" applyAlignment="1">
      <alignment horizontal="center"/>
    </xf>
    <xf numFmtId="49" fontId="5" fillId="0" borderId="7" xfId="1" applyNumberFormat="1" applyFont="1" applyFill="1" applyBorder="1" applyAlignment="1">
      <alignment horizontal="center"/>
    </xf>
    <xf numFmtId="49" fontId="5" fillId="0" borderId="8" xfId="1" applyNumberFormat="1" applyFont="1" applyFill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6" xfId="1" applyNumberFormat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20" fillId="0" borderId="1" xfId="1" applyFont="1" applyFill="1" applyBorder="1" applyAlignment="1">
      <alignment horizontal="center" shrinkToFit="1" readingOrder="1"/>
    </xf>
    <xf numFmtId="0" fontId="7" fillId="0" borderId="0" xfId="1" applyFont="1" applyFill="1" applyAlignment="1">
      <alignment horizontal="center" wrapText="1"/>
    </xf>
    <xf numFmtId="0" fontId="1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 vertical="center" wrapText="1"/>
    </xf>
    <xf numFmtId="0" fontId="7" fillId="0" borderId="14" xfId="1" applyNumberFormat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25" xfId="1" applyNumberFormat="1" applyFont="1" applyFill="1" applyBorder="1" applyAlignment="1">
      <alignment horizontal="center" vertical="center" wrapText="1"/>
    </xf>
    <xf numFmtId="0" fontId="7" fillId="0" borderId="2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20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5" fillId="0" borderId="19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5" fillId="0" borderId="18" xfId="1" applyNumberFormat="1" applyFont="1" applyFill="1" applyBorder="1" applyAlignment="1">
      <alignment horizontal="center" vertical="center" wrapText="1"/>
    </xf>
    <xf numFmtId="0" fontId="15" fillId="0" borderId="41" xfId="1" applyNumberFormat="1" applyFont="1" applyFill="1" applyBorder="1" applyAlignment="1">
      <alignment horizontal="center" vertical="center" wrapText="1"/>
    </xf>
    <xf numFmtId="0" fontId="15" fillId="0" borderId="39" xfId="1" applyNumberFormat="1" applyFont="1" applyFill="1" applyBorder="1" applyAlignment="1">
      <alignment horizontal="center" vertical="center" wrapText="1"/>
    </xf>
    <xf numFmtId="0" fontId="15" fillId="0" borderId="40" xfId="1" applyNumberFormat="1" applyFont="1" applyFill="1" applyBorder="1" applyAlignment="1">
      <alignment horizontal="center" vertical="center" wrapText="1"/>
    </xf>
    <xf numFmtId="0" fontId="15" fillId="0" borderId="11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21" fillId="0" borderId="14" xfId="1" applyNumberFormat="1" applyFont="1" applyFill="1" applyBorder="1" applyAlignment="1">
      <alignment horizontal="left" vertical="center" wrapText="1"/>
    </xf>
    <xf numFmtId="0" fontId="21" fillId="0" borderId="18" xfId="1" applyNumberFormat="1" applyFont="1" applyFill="1" applyBorder="1" applyAlignment="1">
      <alignment horizontal="left" vertical="center" wrapText="1"/>
    </xf>
    <xf numFmtId="0" fontId="21" fillId="0" borderId="0" xfId="1" applyNumberFormat="1" applyFont="1" applyFill="1" applyBorder="1" applyAlignment="1">
      <alignment horizontal="left" vertical="center" wrapText="1"/>
    </xf>
    <xf numFmtId="0" fontId="21" fillId="0" borderId="25" xfId="1" applyNumberFormat="1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>
      <alignment horizontal="left" vertical="center" wrapText="1"/>
    </xf>
    <xf numFmtId="0" fontId="21" fillId="0" borderId="20" xfId="1" applyNumberFormat="1" applyFont="1" applyFill="1" applyBorder="1" applyAlignment="1">
      <alignment horizontal="left" vertical="center" wrapText="1"/>
    </xf>
    <xf numFmtId="49" fontId="20" fillId="0" borderId="19" xfId="1" applyNumberFormat="1" applyFont="1" applyFill="1" applyBorder="1" applyAlignment="1">
      <alignment horizontal="center" vertical="center"/>
    </xf>
    <xf numFmtId="49" fontId="20" fillId="0" borderId="14" xfId="1" applyNumberFormat="1" applyFont="1" applyFill="1" applyBorder="1" applyAlignment="1">
      <alignment horizontal="center" vertical="center"/>
    </xf>
    <xf numFmtId="49" fontId="20" fillId="0" borderId="15" xfId="1" applyNumberFormat="1" applyFont="1" applyFill="1" applyBorder="1" applyAlignment="1">
      <alignment horizontal="center" vertical="center"/>
    </xf>
    <xf numFmtId="49" fontId="20" fillId="0" borderId="21" xfId="1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/>
    </xf>
    <xf numFmtId="49" fontId="20" fillId="0" borderId="17" xfId="1" applyNumberFormat="1" applyFont="1" applyFill="1" applyBorder="1" applyAlignment="1">
      <alignment horizontal="center" vertical="center"/>
    </xf>
    <xf numFmtId="0" fontId="15" fillId="0" borderId="26" xfId="1" applyNumberFormat="1" applyFont="1" applyFill="1" applyBorder="1" applyAlignment="1">
      <alignment horizontal="right"/>
    </xf>
    <xf numFmtId="0" fontId="15" fillId="0" borderId="27" xfId="1" applyNumberFormat="1" applyFont="1" applyFill="1" applyBorder="1" applyAlignment="1">
      <alignment horizontal="right"/>
    </xf>
    <xf numFmtId="49" fontId="15" fillId="0" borderId="6" xfId="1" applyNumberFormat="1" applyFont="1" applyFill="1" applyBorder="1" applyAlignment="1">
      <alignment horizontal="left"/>
    </xf>
    <xf numFmtId="0" fontId="15" fillId="0" borderId="27" xfId="1" applyNumberFormat="1" applyFont="1" applyFill="1" applyBorder="1" applyAlignment="1">
      <alignment horizontal="left"/>
    </xf>
    <xf numFmtId="0" fontId="15" fillId="0" borderId="30" xfId="1" applyNumberFormat="1" applyFont="1" applyFill="1" applyBorder="1" applyAlignment="1">
      <alignment horizontal="left"/>
    </xf>
    <xf numFmtId="0" fontId="15" fillId="0" borderId="26" xfId="1" applyNumberFormat="1" applyFont="1" applyFill="1" applyBorder="1" applyAlignment="1">
      <alignment horizontal="center" vertical="center"/>
    </xf>
    <xf numFmtId="0" fontId="15" fillId="0" borderId="27" xfId="1" applyNumberFormat="1" applyFont="1" applyFill="1" applyBorder="1" applyAlignment="1">
      <alignment horizontal="center" vertical="center"/>
    </xf>
    <xf numFmtId="0" fontId="15" fillId="0" borderId="30" xfId="1" applyNumberFormat="1" applyFont="1" applyFill="1" applyBorder="1" applyAlignment="1">
      <alignment horizontal="center" vertical="center"/>
    </xf>
    <xf numFmtId="0" fontId="15" fillId="0" borderId="16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17" xfId="1" applyNumberFormat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right" vertical="center"/>
    </xf>
    <xf numFmtId="0" fontId="15" fillId="0" borderId="27" xfId="1" applyFont="1" applyFill="1" applyBorder="1" applyAlignment="1">
      <alignment horizontal="right" vertical="center"/>
    </xf>
    <xf numFmtId="0" fontId="15" fillId="0" borderId="31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NumberFormat="1" applyFont="1" applyFill="1" applyBorder="1" applyAlignment="1">
      <alignment horizontal="center" vertical="center" wrapText="1"/>
    </xf>
    <xf numFmtId="0" fontId="10" fillId="0" borderId="19" xfId="1" applyNumberFormat="1" applyFont="1" applyFill="1" applyBorder="1" applyAlignment="1">
      <alignment horizontal="center" vertical="center" wrapText="1"/>
    </xf>
    <xf numFmtId="0" fontId="10" fillId="0" borderId="14" xfId="1" applyNumberFormat="1" applyFont="1" applyFill="1" applyBorder="1" applyAlignment="1">
      <alignment horizontal="center" vertical="center" wrapText="1"/>
    </xf>
    <xf numFmtId="0" fontId="10" fillId="0" borderId="18" xfId="1" applyNumberFormat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left" vertical="center"/>
    </xf>
    <xf numFmtId="0" fontId="15" fillId="0" borderId="15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7" xfId="1" applyFont="1" applyFill="1" applyBorder="1" applyAlignment="1">
      <alignment horizontal="left" vertical="center"/>
    </xf>
    <xf numFmtId="0" fontId="15" fillId="0" borderId="13" xfId="1" applyNumberFormat="1" applyFont="1" applyFill="1" applyBorder="1" applyAlignment="1">
      <alignment horizontal="center" vertical="center"/>
    </xf>
    <xf numFmtId="0" fontId="15" fillId="0" borderId="14" xfId="1" applyNumberFormat="1" applyFont="1" applyFill="1" applyBorder="1" applyAlignment="1">
      <alignment horizontal="center" vertical="center"/>
    </xf>
    <xf numFmtId="0" fontId="15" fillId="0" borderId="15" xfId="1" applyNumberFormat="1" applyFont="1" applyFill="1" applyBorder="1" applyAlignment="1">
      <alignment horizontal="center" vertical="center"/>
    </xf>
    <xf numFmtId="0" fontId="15" fillId="0" borderId="13" xfId="1" applyNumberFormat="1" applyFont="1" applyFill="1" applyBorder="1" applyAlignment="1">
      <alignment horizontal="right"/>
    </xf>
    <xf numFmtId="0" fontId="15" fillId="0" borderId="14" xfId="1" applyNumberFormat="1" applyFont="1" applyFill="1" applyBorder="1" applyAlignment="1">
      <alignment horizontal="right"/>
    </xf>
    <xf numFmtId="49" fontId="15" fillId="0" borderId="9" xfId="1" applyNumberFormat="1" applyFont="1" applyFill="1" applyBorder="1" applyAlignment="1">
      <alignment horizontal="left"/>
    </xf>
    <xf numFmtId="0" fontId="15" fillId="0" borderId="14" xfId="1" applyNumberFormat="1" applyFont="1" applyFill="1" applyBorder="1" applyAlignment="1">
      <alignment horizontal="left"/>
    </xf>
    <xf numFmtId="0" fontId="15" fillId="0" borderId="15" xfId="1" applyNumberFormat="1" applyFont="1" applyFill="1" applyBorder="1" applyAlignment="1">
      <alignment horizontal="left"/>
    </xf>
    <xf numFmtId="0" fontId="15" fillId="0" borderId="27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left" vertical="center"/>
    </xf>
    <xf numFmtId="0" fontId="15" fillId="0" borderId="3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32" xfId="1" applyFont="1" applyFill="1" applyBorder="1" applyAlignment="1">
      <alignment horizontal="left" vertical="center"/>
    </xf>
    <xf numFmtId="0" fontId="15" fillId="0" borderId="13" xfId="1" applyFont="1" applyFill="1" applyBorder="1" applyAlignment="1">
      <alignment horizontal="right" vertical="center"/>
    </xf>
    <xf numFmtId="0" fontId="15" fillId="0" borderId="14" xfId="1" applyFont="1" applyFill="1" applyBorder="1" applyAlignment="1">
      <alignment horizontal="right" vertical="center"/>
    </xf>
    <xf numFmtId="0" fontId="15" fillId="0" borderId="16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/>
    </xf>
    <xf numFmtId="0" fontId="15" fillId="0" borderId="14" xfId="1" applyNumberFormat="1" applyFont="1" applyFill="1" applyBorder="1" applyAlignment="1">
      <alignment horizontal="left" vertical="center"/>
    </xf>
    <xf numFmtId="0" fontId="15" fillId="0" borderId="18" xfId="1" applyNumberFormat="1" applyFont="1" applyFill="1" applyBorder="1" applyAlignment="1">
      <alignment horizontal="left" vertical="center"/>
    </xf>
    <xf numFmtId="0" fontId="15" fillId="0" borderId="0" xfId="1" applyNumberFormat="1" applyFont="1" applyFill="1" applyBorder="1" applyAlignment="1">
      <alignment horizontal="left" vertical="center"/>
    </xf>
    <xf numFmtId="0" fontId="15" fillId="0" borderId="25" xfId="1" applyNumberFormat="1" applyFont="1" applyFill="1" applyBorder="1" applyAlignment="1">
      <alignment horizontal="left" vertical="center"/>
    </xf>
    <xf numFmtId="49" fontId="7" fillId="0" borderId="19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0" fontId="26" fillId="0" borderId="0" xfId="1" applyNumberFormat="1" applyFont="1" applyFill="1" applyBorder="1" applyAlignment="1">
      <alignment horizontal="left" vertical="center" wrapText="1"/>
    </xf>
    <xf numFmtId="0" fontId="26" fillId="0" borderId="25" xfId="1" applyNumberFormat="1" applyFont="1" applyFill="1" applyBorder="1" applyAlignment="1">
      <alignment horizontal="left" vertical="center" wrapText="1"/>
    </xf>
    <xf numFmtId="0" fontId="26" fillId="0" borderId="1" xfId="1" applyNumberFormat="1" applyFont="1" applyFill="1" applyBorder="1" applyAlignment="1">
      <alignment horizontal="left" vertical="center" wrapText="1"/>
    </xf>
    <xf numFmtId="0" fontId="26" fillId="0" borderId="20" xfId="1" applyNumberFormat="1" applyFont="1" applyFill="1" applyBorder="1" applyAlignment="1">
      <alignment horizontal="left" vertical="center" wrapText="1"/>
    </xf>
    <xf numFmtId="0" fontId="18" fillId="0" borderId="14" xfId="1" applyNumberFormat="1" applyFont="1" applyFill="1" applyBorder="1" applyAlignment="1">
      <alignment horizontal="left" vertical="center" wrapText="1"/>
    </xf>
    <xf numFmtId="0" fontId="18" fillId="0" borderId="18" xfId="1" applyNumberFormat="1" applyFont="1" applyFill="1" applyBorder="1" applyAlignment="1">
      <alignment horizontal="left" vertical="center" wrapText="1"/>
    </xf>
    <xf numFmtId="0" fontId="18" fillId="0" borderId="0" xfId="1" applyNumberFormat="1" applyFont="1" applyFill="1" applyBorder="1" applyAlignment="1">
      <alignment horizontal="left" vertical="center" wrapText="1"/>
    </xf>
    <xf numFmtId="0" fontId="18" fillId="0" borderId="25" xfId="1" applyNumberFormat="1" applyFont="1" applyFill="1" applyBorder="1" applyAlignment="1">
      <alignment horizontal="left" vertical="center" wrapText="1"/>
    </xf>
    <xf numFmtId="0" fontId="15" fillId="0" borderId="22" xfId="1" applyNumberFormat="1" applyFont="1" applyFill="1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23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right"/>
    </xf>
    <xf numFmtId="0" fontId="5" fillId="0" borderId="14" xfId="1" applyNumberFormat="1" applyFont="1" applyFill="1" applyBorder="1" applyAlignment="1">
      <alignment horizontal="right"/>
    </xf>
    <xf numFmtId="0" fontId="5" fillId="0" borderId="19" xfId="1" applyNumberFormat="1" applyFont="1" applyFill="1" applyBorder="1" applyAlignment="1">
      <alignment horizontal="center"/>
    </xf>
    <xf numFmtId="0" fontId="5" fillId="0" borderId="14" xfId="1" applyNumberFormat="1" applyFont="1" applyFill="1" applyBorder="1" applyAlignment="1">
      <alignment horizontal="center"/>
    </xf>
    <xf numFmtId="0" fontId="5" fillId="0" borderId="18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15" fillId="0" borderId="9" xfId="1" applyNumberFormat="1" applyFont="1" applyFill="1" applyBorder="1" applyAlignment="1">
      <alignment horizontal="left" vertical="center"/>
    </xf>
    <xf numFmtId="0" fontId="15" fillId="0" borderId="10" xfId="1" applyNumberFormat="1" applyFont="1" applyFill="1" applyBorder="1" applyAlignment="1">
      <alignment horizontal="left" vertical="center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15" fillId="0" borderId="22" xfId="1" applyNumberFormat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15" fillId="0" borderId="23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left" vertical="center" indent="1"/>
    </xf>
    <xf numFmtId="0" fontId="5" fillId="0" borderId="18" xfId="1" applyNumberFormat="1" applyFont="1" applyFill="1" applyBorder="1" applyAlignment="1">
      <alignment horizontal="left" vertical="center" indent="1"/>
    </xf>
    <xf numFmtId="49" fontId="5" fillId="0" borderId="19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31" xfId="1" applyNumberFormat="1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32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25" xfId="1" applyNumberFormat="1" applyFont="1" applyFill="1" applyBorder="1" applyAlignment="1">
      <alignment horizontal="left" vertical="center"/>
    </xf>
    <xf numFmtId="0" fontId="18" fillId="0" borderId="1" xfId="1" applyNumberFormat="1" applyFont="1" applyFill="1" applyBorder="1" applyAlignment="1">
      <alignment horizontal="left" vertical="center"/>
    </xf>
    <xf numFmtId="0" fontId="18" fillId="0" borderId="20" xfId="1" applyNumberFormat="1" applyFont="1" applyFill="1" applyBorder="1" applyAlignment="1">
      <alignment horizontal="left" vertical="center"/>
    </xf>
    <xf numFmtId="0" fontId="5" fillId="0" borderId="9" xfId="1" applyNumberFormat="1" applyFont="1" applyFill="1" applyBorder="1" applyAlignment="1">
      <alignment horizontal="left" vertical="center"/>
    </xf>
    <xf numFmtId="0" fontId="5" fillId="0" borderId="10" xfId="1" applyNumberFormat="1" applyFont="1" applyFill="1" applyBorder="1" applyAlignment="1">
      <alignment horizontal="left" vertical="center"/>
    </xf>
    <xf numFmtId="49" fontId="5" fillId="0" borderId="12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43" xfId="1" applyNumberFormat="1" applyFont="1" applyFill="1" applyBorder="1" applyAlignment="1">
      <alignment horizontal="center" vertical="center"/>
    </xf>
    <xf numFmtId="0" fontId="5" fillId="0" borderId="44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18" fillId="0" borderId="9" xfId="1" applyNumberFormat="1" applyFont="1" applyFill="1" applyBorder="1" applyAlignment="1">
      <alignment horizontal="left" vertical="center"/>
    </xf>
    <xf numFmtId="0" fontId="18" fillId="0" borderId="10" xfId="1" applyNumberFormat="1" applyFont="1" applyFill="1" applyBorder="1" applyAlignment="1">
      <alignment horizontal="left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3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left"/>
    </xf>
    <xf numFmtId="0" fontId="5" fillId="0" borderId="18" xfId="1" applyNumberFormat="1" applyFont="1" applyFill="1" applyBorder="1" applyAlignment="1">
      <alignment horizontal="left"/>
    </xf>
    <xf numFmtId="0" fontId="27" fillId="0" borderId="19" xfId="1" applyNumberFormat="1" applyFont="1" applyFill="1" applyBorder="1" applyAlignment="1">
      <alignment horizontal="center" vertical="center" wrapText="1"/>
    </xf>
    <xf numFmtId="0" fontId="27" fillId="0" borderId="14" xfId="1" applyNumberFormat="1" applyFont="1" applyFill="1" applyBorder="1" applyAlignment="1">
      <alignment horizontal="center" vertical="center" wrapText="1"/>
    </xf>
    <xf numFmtId="0" fontId="27" fillId="0" borderId="18" xfId="1" applyNumberFormat="1" applyFont="1" applyFill="1" applyBorder="1" applyAlignment="1">
      <alignment horizontal="center" vertical="center" wrapText="1"/>
    </xf>
    <xf numFmtId="0" fontId="27" fillId="0" borderId="41" xfId="1" applyNumberFormat="1" applyFont="1" applyFill="1" applyBorder="1" applyAlignment="1">
      <alignment horizontal="center" vertical="center" wrapText="1"/>
    </xf>
    <xf numFmtId="0" fontId="27" fillId="0" borderId="39" xfId="1" applyNumberFormat="1" applyFont="1" applyFill="1" applyBorder="1" applyAlignment="1">
      <alignment horizontal="center" vertical="center" wrapText="1"/>
    </xf>
    <xf numFmtId="0" fontId="27" fillId="0" borderId="40" xfId="1" applyNumberFormat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 wrapText="1"/>
    </xf>
    <xf numFmtId="0" fontId="27" fillId="0" borderId="3" xfId="1" applyNumberFormat="1" applyFont="1" applyFill="1" applyBorder="1" applyAlignment="1">
      <alignment horizontal="center" vertical="center" wrapText="1"/>
    </xf>
    <xf numFmtId="0" fontId="27" fillId="0" borderId="4" xfId="1" applyNumberFormat="1" applyFont="1" applyFill="1" applyBorder="1" applyAlignment="1">
      <alignment horizontal="center" vertical="center" wrapText="1"/>
    </xf>
    <xf numFmtId="0" fontId="20" fillId="0" borderId="14" xfId="1" applyNumberFormat="1" applyFont="1" applyFill="1" applyBorder="1" applyAlignment="1">
      <alignment horizontal="left" vertical="center" wrapText="1"/>
    </xf>
    <xf numFmtId="0" fontId="20" fillId="0" borderId="18" xfId="1" applyNumberFormat="1" applyFont="1" applyFill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left" vertical="center" wrapText="1"/>
    </xf>
    <xf numFmtId="0" fontId="20" fillId="0" borderId="25" xfId="1" applyNumberFormat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0" borderId="20" xfId="1" applyNumberFormat="1" applyFont="1" applyFill="1" applyBorder="1" applyAlignment="1">
      <alignment horizontal="left" vertical="center" wrapText="1"/>
    </xf>
    <xf numFmtId="49" fontId="20" fillId="0" borderId="18" xfId="1" applyNumberFormat="1" applyFont="1" applyFill="1" applyBorder="1" applyAlignment="1">
      <alignment horizontal="center" vertical="center"/>
    </xf>
    <xf numFmtId="49" fontId="20" fillId="0" borderId="20" xfId="1" applyNumberFormat="1" applyFont="1" applyFill="1" applyBorder="1" applyAlignment="1">
      <alignment horizontal="center" vertical="center"/>
    </xf>
    <xf numFmtId="0" fontId="15" fillId="0" borderId="19" xfId="1" applyNumberFormat="1" applyFont="1" applyFill="1" applyBorder="1" applyAlignment="1">
      <alignment horizontal="right"/>
    </xf>
    <xf numFmtId="0" fontId="7" fillId="0" borderId="19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20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15" fillId="0" borderId="29" xfId="1" applyNumberFormat="1" applyFont="1" applyFill="1" applyBorder="1" applyAlignment="1">
      <alignment horizontal="center" vertical="center"/>
    </xf>
    <xf numFmtId="0" fontId="15" fillId="0" borderId="28" xfId="1" applyNumberFormat="1" applyFont="1" applyFill="1" applyBorder="1" applyAlignment="1">
      <alignment horizontal="center" vertical="center"/>
    </xf>
    <xf numFmtId="0" fontId="15" fillId="0" borderId="21" xfId="1" applyNumberFormat="1" applyFont="1" applyFill="1" applyBorder="1" applyAlignment="1">
      <alignment horizontal="center" vertical="center"/>
    </xf>
    <xf numFmtId="0" fontId="15" fillId="0" borderId="20" xfId="1" applyNumberFormat="1" applyFont="1" applyFill="1" applyBorder="1" applyAlignment="1">
      <alignment horizontal="center" vertical="center"/>
    </xf>
    <xf numFmtId="0" fontId="15" fillId="0" borderId="18" xfId="1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right" vertical="center"/>
    </xf>
    <xf numFmtId="0" fontId="15" fillId="0" borderId="21" xfId="1" applyFont="1" applyFill="1" applyBorder="1" applyAlignment="1">
      <alignment horizontal="right" vertical="center"/>
    </xf>
    <xf numFmtId="0" fontId="15" fillId="0" borderId="29" xfId="1" applyFont="1" applyFill="1" applyBorder="1" applyAlignment="1">
      <alignment horizontal="right" vertical="center"/>
    </xf>
    <xf numFmtId="0" fontId="15" fillId="0" borderId="24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left" vertical="center"/>
    </xf>
    <xf numFmtId="0" fontId="15" fillId="0" borderId="25" xfId="1" applyFont="1" applyFill="1" applyBorder="1" applyAlignment="1">
      <alignment horizontal="left" vertical="center"/>
    </xf>
    <xf numFmtId="0" fontId="15" fillId="0" borderId="14" xfId="1" applyNumberFormat="1" applyFont="1" applyFill="1" applyBorder="1" applyAlignment="1">
      <alignment horizontal="left" vertical="center" wrapText="1"/>
    </xf>
    <xf numFmtId="0" fontId="15" fillId="0" borderId="18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left" vertical="center" wrapText="1"/>
    </xf>
    <xf numFmtId="0" fontId="15" fillId="0" borderId="25" xfId="1" applyNumberFormat="1" applyFont="1" applyFill="1" applyBorder="1" applyAlignment="1">
      <alignment horizontal="left" vertical="center" wrapText="1"/>
    </xf>
    <xf numFmtId="49" fontId="7" fillId="0" borderId="18" xfId="1" applyNumberFormat="1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/>
    </xf>
    <xf numFmtId="0" fontId="15" fillId="0" borderId="19" xfId="1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left" vertical="center"/>
    </xf>
    <xf numFmtId="0" fontId="15" fillId="0" borderId="20" xfId="1" applyFont="1" applyFill="1" applyBorder="1" applyAlignment="1">
      <alignment horizontal="left" vertical="center"/>
    </xf>
    <xf numFmtId="0" fontId="15" fillId="0" borderId="0" xfId="1" applyNumberFormat="1" applyFont="1" applyFill="1" applyBorder="1" applyAlignment="1">
      <alignment horizontal="left"/>
    </xf>
    <xf numFmtId="0" fontId="15" fillId="0" borderId="25" xfId="1" applyNumberFormat="1" applyFont="1" applyFill="1" applyBorder="1" applyAlignment="1">
      <alignment horizontal="left"/>
    </xf>
    <xf numFmtId="49" fontId="7" fillId="0" borderId="24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15" fillId="0" borderId="31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5" fillId="0" borderId="25" xfId="1" applyNumberFormat="1" applyFont="1" applyFill="1" applyBorder="1" applyAlignment="1">
      <alignment horizontal="center" vertical="center"/>
    </xf>
    <xf numFmtId="0" fontId="15" fillId="0" borderId="24" xfId="1" applyNumberFormat="1" applyFont="1" applyFill="1" applyBorder="1" applyAlignment="1">
      <alignment horizontal="center" vertical="center"/>
    </xf>
    <xf numFmtId="0" fontId="15" fillId="0" borderId="24" xfId="1" applyNumberFormat="1" applyFont="1" applyFill="1" applyBorder="1" applyAlignment="1">
      <alignment horizontal="right"/>
    </xf>
    <xf numFmtId="0" fontId="15" fillId="0" borderId="0" xfId="1" applyNumberFormat="1" applyFont="1" applyFill="1" applyBorder="1" applyAlignment="1">
      <alignment horizontal="right"/>
    </xf>
    <xf numFmtId="49" fontId="15" fillId="0" borderId="1" xfId="1" applyNumberFormat="1" applyFont="1" applyFill="1" applyBorder="1" applyAlignment="1">
      <alignment horizontal="left"/>
    </xf>
    <xf numFmtId="0" fontId="15" fillId="0" borderId="32" xfId="1" applyNumberFormat="1" applyFont="1" applyFill="1" applyBorder="1" applyAlignment="1">
      <alignment horizontal="left"/>
    </xf>
    <xf numFmtId="49" fontId="7" fillId="0" borderId="10" xfId="1" applyNumberFormat="1" applyFont="1" applyFill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9" fontId="15" fillId="0" borderId="9" xfId="1" applyNumberFormat="1" applyFont="1" applyFill="1" applyBorder="1" applyAlignment="1">
      <alignment horizontal="center" vertical="center"/>
    </xf>
    <xf numFmtId="49" fontId="15" fillId="0" borderId="12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41" xfId="1" applyNumberFormat="1" applyFont="1" applyFill="1" applyBorder="1" applyAlignment="1">
      <alignment horizontal="center" vertical="center" wrapText="1"/>
    </xf>
    <xf numFmtId="0" fontId="7" fillId="0" borderId="39" xfId="1" applyNumberFormat="1" applyFont="1" applyFill="1" applyBorder="1" applyAlignment="1">
      <alignment horizontal="center" vertical="center" wrapText="1"/>
    </xf>
    <xf numFmtId="0" fontId="7" fillId="0" borderId="40" xfId="1" applyNumberFormat="1" applyFont="1" applyFill="1" applyBorder="1" applyAlignment="1">
      <alignment horizontal="center" vertical="center" wrapText="1"/>
    </xf>
    <xf numFmtId="0" fontId="28" fillId="0" borderId="41" xfId="1" applyNumberFormat="1" applyFont="1" applyFill="1" applyBorder="1" applyAlignment="1">
      <alignment horizontal="center" vertical="center" wrapText="1"/>
    </xf>
    <xf numFmtId="0" fontId="28" fillId="0" borderId="39" xfId="1" applyNumberFormat="1" applyFont="1" applyFill="1" applyBorder="1" applyAlignment="1">
      <alignment horizontal="center" vertical="center" wrapText="1"/>
    </xf>
    <xf numFmtId="0" fontId="28" fillId="0" borderId="40" xfId="1" applyNumberFormat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right" vertical="center"/>
    </xf>
    <xf numFmtId="0" fontId="7" fillId="0" borderId="24" xfId="1" applyFont="1" applyFill="1" applyBorder="1" applyAlignment="1">
      <alignment horizontal="righ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left" vertical="center" wrapText="1"/>
    </xf>
    <xf numFmtId="0" fontId="7" fillId="0" borderId="18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0" fontId="7" fillId="0" borderId="25" xfId="1" applyNumberFormat="1" applyFont="1" applyFill="1" applyBorder="1" applyAlignment="1">
      <alignment horizontal="left" vertical="center" wrapText="1"/>
    </xf>
    <xf numFmtId="0" fontId="7" fillId="0" borderId="13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20" xfId="1" applyNumberFormat="1" applyFont="1" applyFill="1" applyBorder="1" applyAlignment="1">
      <alignment horizontal="left" vertical="center" wrapText="1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0" fontId="7" fillId="0" borderId="30" xfId="1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left" vertical="center" wrapText="1"/>
    </xf>
    <xf numFmtId="0" fontId="18" fillId="0" borderId="20" xfId="1" applyNumberFormat="1" applyFont="1" applyFill="1" applyBorder="1" applyAlignment="1">
      <alignment horizontal="left" vertical="center" wrapText="1"/>
    </xf>
    <xf numFmtId="0" fontId="29" fillId="0" borderId="14" xfId="1" applyNumberFormat="1" applyFont="1" applyFill="1" applyBorder="1" applyAlignment="1">
      <alignment horizontal="left" vertical="center" wrapText="1"/>
    </xf>
    <xf numFmtId="0" fontId="29" fillId="0" borderId="18" xfId="1" applyNumberFormat="1" applyFont="1" applyFill="1" applyBorder="1" applyAlignment="1">
      <alignment horizontal="left" vertical="center" wrapText="1"/>
    </xf>
    <xf numFmtId="0" fontId="29" fillId="0" borderId="0" xfId="1" applyNumberFormat="1" applyFont="1" applyFill="1" applyBorder="1" applyAlignment="1">
      <alignment horizontal="left" vertical="center" wrapText="1"/>
    </xf>
    <xf numFmtId="0" fontId="29" fillId="0" borderId="25" xfId="1" applyNumberFormat="1" applyFont="1" applyFill="1" applyBorder="1" applyAlignment="1">
      <alignment horizontal="left" vertical="center" wrapText="1"/>
    </xf>
    <xf numFmtId="0" fontId="7" fillId="0" borderId="11" xfId="1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10" xfId="1" applyNumberFormat="1" applyFont="1" applyFill="1" applyBorder="1" applyAlignment="1">
      <alignment horizontal="left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23" xfId="1" applyNumberFormat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/>
    </xf>
    <xf numFmtId="0" fontId="15" fillId="0" borderId="19" xfId="1" applyNumberFormat="1" applyFont="1" applyFill="1" applyBorder="1" applyAlignment="1" applyProtection="1">
      <alignment horizontal="center" vertical="center" wrapText="1"/>
    </xf>
    <xf numFmtId="0" fontId="15" fillId="0" borderId="14" xfId="1" applyNumberFormat="1" applyFont="1" applyFill="1" applyBorder="1" applyAlignment="1" applyProtection="1">
      <alignment horizontal="center" vertical="center" wrapText="1"/>
    </xf>
    <xf numFmtId="0" fontId="15" fillId="0" borderId="18" xfId="1" applyNumberFormat="1" applyFont="1" applyFill="1" applyBorder="1" applyAlignment="1" applyProtection="1">
      <alignment horizontal="center" vertical="center" wrapText="1"/>
    </xf>
    <xf numFmtId="0" fontId="15" fillId="0" borderId="24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25" xfId="1" applyNumberFormat="1" applyFont="1" applyFill="1" applyBorder="1" applyAlignment="1" applyProtection="1">
      <alignment horizontal="center" vertical="center" wrapText="1"/>
    </xf>
    <xf numFmtId="0" fontId="15" fillId="0" borderId="21" xfId="1" applyNumberFormat="1" applyFont="1" applyFill="1" applyBorder="1" applyAlignment="1" applyProtection="1">
      <alignment horizontal="center" vertical="center" wrapTex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5" fillId="0" borderId="20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0" xfId="1" applyNumberFormat="1" applyFont="1" applyFill="1" applyBorder="1" applyAlignment="1" applyProtection="1">
      <alignment horizontal="center" vertical="center" wrapText="1"/>
    </xf>
    <xf numFmtId="0" fontId="10" fillId="0" borderId="19" xfId="1" applyNumberFormat="1" applyFont="1" applyFill="1" applyBorder="1" applyAlignment="1" applyProtection="1">
      <alignment horizontal="center" vertical="center" wrapText="1"/>
    </xf>
    <xf numFmtId="0" fontId="10" fillId="0" borderId="14" xfId="1" applyNumberFormat="1" applyFont="1" applyFill="1" applyBorder="1" applyAlignment="1" applyProtection="1">
      <alignment horizontal="center" vertical="center" wrapText="1"/>
    </xf>
    <xf numFmtId="0" fontId="10" fillId="0" borderId="18" xfId="1" applyNumberFormat="1" applyFont="1" applyFill="1" applyBorder="1" applyAlignment="1" applyProtection="1">
      <alignment horizontal="center" vertical="center" wrapText="1"/>
    </xf>
    <xf numFmtId="0" fontId="10" fillId="0" borderId="41" xfId="1" applyNumberFormat="1" applyFont="1" applyFill="1" applyBorder="1" applyAlignment="1" applyProtection="1">
      <alignment horizontal="center" vertical="center" wrapText="1"/>
    </xf>
    <xf numFmtId="0" fontId="10" fillId="0" borderId="39" xfId="1" applyNumberFormat="1" applyFont="1" applyFill="1" applyBorder="1" applyAlignment="1" applyProtection="1">
      <alignment horizontal="center" vertical="center" wrapText="1"/>
    </xf>
    <xf numFmtId="0" fontId="10" fillId="0" borderId="40" xfId="1" applyNumberFormat="1" applyFon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</xf>
    <xf numFmtId="0" fontId="15" fillId="0" borderId="41" xfId="1" applyNumberFormat="1" applyFont="1" applyFill="1" applyBorder="1" applyAlignment="1" applyProtection="1">
      <alignment horizontal="center" vertical="center" wrapText="1"/>
    </xf>
    <xf numFmtId="0" fontId="15" fillId="0" borderId="39" xfId="1" applyNumberFormat="1" applyFont="1" applyFill="1" applyBorder="1" applyAlignment="1" applyProtection="1">
      <alignment horizontal="center" vertical="center" wrapText="1"/>
    </xf>
    <xf numFmtId="0" fontId="15" fillId="0" borderId="40" xfId="1" applyNumberFormat="1" applyFont="1" applyFill="1" applyBorder="1" applyAlignment="1" applyProtection="1">
      <alignment horizontal="center" vertical="center" wrapText="1"/>
    </xf>
    <xf numFmtId="0" fontId="10" fillId="0" borderId="45" xfId="1" applyNumberFormat="1" applyFont="1" applyFill="1" applyBorder="1" applyAlignment="1" applyProtection="1">
      <alignment horizontal="center" vertical="center" wrapText="1"/>
    </xf>
    <xf numFmtId="0" fontId="10" fillId="0" borderId="65" xfId="1" applyNumberFormat="1" applyFont="1" applyFill="1" applyBorder="1" applyAlignment="1" applyProtection="1">
      <alignment horizontal="center" vertical="center" wrapText="1"/>
    </xf>
    <xf numFmtId="3" fontId="15" fillId="0" borderId="28" xfId="1" applyNumberFormat="1" applyFont="1" applyFill="1" applyBorder="1" applyAlignment="1" applyProtection="1">
      <alignment horizontal="center" vertical="center"/>
    </xf>
    <xf numFmtId="3" fontId="15" fillId="0" borderId="20" xfId="1" applyNumberFormat="1" applyFont="1" applyFill="1" applyBorder="1" applyAlignment="1" applyProtection="1">
      <alignment horizontal="center" vertical="center"/>
    </xf>
    <xf numFmtId="3" fontId="15" fillId="0" borderId="29" xfId="1" applyNumberFormat="1" applyFont="1" applyFill="1" applyBorder="1" applyAlignment="1" applyProtection="1">
      <alignment horizontal="center" vertical="center"/>
    </xf>
    <xf numFmtId="3" fontId="15" fillId="0" borderId="27" xfId="1" applyNumberFormat="1" applyFont="1" applyFill="1" applyBorder="1" applyAlignment="1" applyProtection="1">
      <alignment horizontal="center" vertical="center"/>
    </xf>
    <xf numFmtId="3" fontId="15" fillId="0" borderId="21" xfId="1" applyNumberFormat="1" applyFont="1" applyFill="1" applyBorder="1" applyAlignment="1" applyProtection="1">
      <alignment horizontal="center" vertical="center"/>
    </xf>
    <xf numFmtId="3" fontId="15" fillId="0" borderId="1" xfId="1" applyNumberFormat="1" applyFont="1" applyFill="1" applyBorder="1" applyAlignment="1" applyProtection="1">
      <alignment horizontal="center" vertical="center"/>
    </xf>
    <xf numFmtId="3" fontId="15" fillId="0" borderId="63" xfId="1" applyNumberFormat="1" applyFont="1" applyFill="1" applyBorder="1" applyAlignment="1" applyProtection="1">
      <alignment horizontal="center" vertical="center"/>
    </xf>
    <xf numFmtId="3" fontId="15" fillId="0" borderId="56" xfId="1" applyNumberFormat="1" applyFont="1" applyFill="1" applyBorder="1" applyAlignment="1" applyProtection="1">
      <alignment horizontal="center" vertical="center"/>
    </xf>
    <xf numFmtId="0" fontId="21" fillId="0" borderId="19" xfId="1" applyNumberFormat="1" applyFont="1" applyFill="1" applyBorder="1" applyAlignment="1" applyProtection="1">
      <alignment horizontal="left" vertical="center" wrapText="1"/>
    </xf>
    <xf numFmtId="0" fontId="21" fillId="0" borderId="14" xfId="1" applyNumberFormat="1" applyFont="1" applyFill="1" applyBorder="1" applyAlignment="1" applyProtection="1">
      <alignment horizontal="left" vertical="center" wrapText="1"/>
    </xf>
    <xf numFmtId="0" fontId="21" fillId="0" borderId="18" xfId="1" applyNumberFormat="1" applyFont="1" applyFill="1" applyBorder="1" applyAlignment="1" applyProtection="1">
      <alignment horizontal="left" vertical="center" wrapText="1"/>
    </xf>
    <xf numFmtId="0" fontId="21" fillId="0" borderId="24" xfId="1" applyNumberFormat="1" applyFont="1" applyFill="1" applyBorder="1" applyAlignment="1" applyProtection="1">
      <alignment horizontal="left" vertical="center" wrapText="1"/>
    </xf>
    <xf numFmtId="0" fontId="21" fillId="0" borderId="0" xfId="1" applyNumberFormat="1" applyFont="1" applyFill="1" applyBorder="1" applyAlignment="1" applyProtection="1">
      <alignment horizontal="left" vertical="center" wrapText="1"/>
    </xf>
    <xf numFmtId="0" fontId="21" fillId="0" borderId="25" xfId="1" applyNumberFormat="1" applyFont="1" applyFill="1" applyBorder="1" applyAlignment="1" applyProtection="1">
      <alignment horizontal="left" vertical="center" wrapText="1"/>
    </xf>
    <xf numFmtId="0" fontId="21" fillId="0" borderId="21" xfId="1" applyNumberFormat="1" applyFont="1" applyFill="1" applyBorder="1" applyAlignment="1" applyProtection="1">
      <alignment horizontal="left" vertical="center" wrapText="1"/>
    </xf>
    <xf numFmtId="0" fontId="21" fillId="0" borderId="1" xfId="1" applyNumberFormat="1" applyFont="1" applyFill="1" applyBorder="1" applyAlignment="1" applyProtection="1">
      <alignment horizontal="left" vertical="center" wrapText="1"/>
    </xf>
    <xf numFmtId="0" fontId="21" fillId="0" borderId="20" xfId="1" applyNumberFormat="1" applyFont="1" applyFill="1" applyBorder="1" applyAlignment="1" applyProtection="1">
      <alignment horizontal="left" vertical="center" wrapText="1"/>
    </xf>
    <xf numFmtId="49" fontId="20" fillId="0" borderId="19" xfId="1" applyNumberFormat="1" applyFont="1" applyFill="1" applyBorder="1" applyAlignment="1" applyProtection="1">
      <alignment horizontal="center" vertical="center"/>
    </xf>
    <xf numFmtId="49" fontId="20" fillId="0" borderId="14" xfId="1" applyNumberFormat="1" applyFont="1" applyFill="1" applyBorder="1" applyAlignment="1" applyProtection="1">
      <alignment horizontal="center" vertical="center"/>
    </xf>
    <xf numFmtId="49" fontId="20" fillId="0" borderId="18" xfId="1" applyNumberFormat="1" applyFont="1" applyFill="1" applyBorder="1" applyAlignment="1" applyProtection="1">
      <alignment horizontal="center" vertical="center"/>
    </xf>
    <xf numFmtId="49" fontId="20" fillId="0" borderId="21" xfId="1" applyNumberFormat="1" applyFont="1" applyFill="1" applyBorder="1" applyAlignment="1" applyProtection="1">
      <alignment horizontal="center" vertical="center"/>
    </xf>
    <xf numFmtId="49" fontId="20" fillId="0" borderId="1" xfId="1" applyNumberFormat="1" applyFont="1" applyFill="1" applyBorder="1" applyAlignment="1" applyProtection="1">
      <alignment horizontal="center" vertical="center"/>
    </xf>
    <xf numFmtId="49" fontId="20" fillId="0" borderId="20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right"/>
    </xf>
    <xf numFmtId="0" fontId="15" fillId="0" borderId="14" xfId="1" applyNumberFormat="1" applyFont="1" applyFill="1" applyBorder="1" applyAlignment="1" applyProtection="1">
      <alignment horizontal="right"/>
    </xf>
    <xf numFmtId="49" fontId="21" fillId="0" borderId="9" xfId="1" applyNumberFormat="1" applyFont="1" applyFill="1" applyBorder="1" applyAlignment="1" applyProtection="1">
      <alignment horizontal="left"/>
      <protection locked="0"/>
    </xf>
    <xf numFmtId="0" fontId="15" fillId="0" borderId="14" xfId="1" applyNumberFormat="1" applyFont="1" applyFill="1" applyBorder="1" applyAlignment="1" applyProtection="1">
      <alignment horizontal="left"/>
    </xf>
    <xf numFmtId="0" fontId="15" fillId="0" borderId="15" xfId="1" applyNumberFormat="1" applyFont="1" applyFill="1" applyBorder="1" applyAlignment="1" applyProtection="1">
      <alignment horizontal="left"/>
    </xf>
    <xf numFmtId="3" fontId="15" fillId="0" borderId="26" xfId="1" applyNumberFormat="1" applyFont="1" applyFill="1" applyBorder="1" applyAlignment="1" applyProtection="1">
      <alignment horizontal="center" vertical="center"/>
    </xf>
    <xf numFmtId="3" fontId="15" fillId="0" borderId="16" xfId="1" applyNumberFormat="1" applyFont="1" applyFill="1" applyBorder="1" applyAlignment="1" applyProtection="1">
      <alignment horizontal="center" vertical="center"/>
    </xf>
    <xf numFmtId="3" fontId="15" fillId="0" borderId="30" xfId="1" applyNumberFormat="1" applyFont="1" applyFill="1" applyBorder="1" applyAlignment="1" applyProtection="1">
      <alignment horizontal="center" vertical="center"/>
    </xf>
    <xf numFmtId="3" fontId="15" fillId="0" borderId="17" xfId="1" applyNumberFormat="1" applyFont="1" applyFill="1" applyBorder="1" applyAlignment="1" applyProtection="1">
      <alignment horizontal="center" vertical="center"/>
    </xf>
    <xf numFmtId="49" fontId="31" fillId="0" borderId="9" xfId="1" applyNumberFormat="1" applyFont="1" applyFill="1" applyBorder="1" applyAlignment="1" applyProtection="1">
      <alignment horizontal="left"/>
      <protection locked="0"/>
    </xf>
    <xf numFmtId="3" fontId="15" fillId="0" borderId="13" xfId="1" applyNumberFormat="1" applyFont="1" applyFill="1" applyBorder="1" applyAlignment="1" applyProtection="1">
      <alignment horizontal="center" vertical="center"/>
    </xf>
    <xf numFmtId="3" fontId="15" fillId="0" borderId="14" xfId="1" applyNumberFormat="1" applyFont="1" applyFill="1" applyBorder="1" applyAlignment="1" applyProtection="1">
      <alignment horizontal="center" vertical="center"/>
    </xf>
    <xf numFmtId="3" fontId="15" fillId="0" borderId="18" xfId="1" applyNumberFormat="1" applyFont="1" applyFill="1" applyBorder="1" applyAlignment="1" applyProtection="1">
      <alignment horizontal="center" vertical="center"/>
    </xf>
    <xf numFmtId="3" fontId="15" fillId="0" borderId="19" xfId="1" applyNumberFormat="1" applyFont="1" applyFill="1" applyBorder="1" applyAlignment="1" applyProtection="1">
      <alignment horizontal="center" vertical="center"/>
    </xf>
    <xf numFmtId="3" fontId="15" fillId="0" borderId="45" xfId="1" applyNumberFormat="1" applyFont="1" applyFill="1" applyBorder="1" applyAlignment="1" applyProtection="1">
      <alignment horizontal="center" vertical="center"/>
    </xf>
    <xf numFmtId="3" fontId="15" fillId="0" borderId="19" xfId="1" applyNumberFormat="1" applyFont="1" applyFill="1" applyBorder="1" applyAlignment="1" applyProtection="1">
      <alignment horizontal="center" vertical="center"/>
      <protection locked="0"/>
    </xf>
    <xf numFmtId="3" fontId="32" fillId="0" borderId="14" xfId="1" applyNumberFormat="1" applyFont="1" applyFill="1" applyBorder="1" applyProtection="1">
      <protection locked="0"/>
    </xf>
    <xf numFmtId="3" fontId="32" fillId="0" borderId="18" xfId="1" applyNumberFormat="1" applyFont="1" applyFill="1" applyBorder="1" applyProtection="1">
      <protection locked="0"/>
    </xf>
    <xf numFmtId="3" fontId="32" fillId="0" borderId="21" xfId="1" applyNumberFormat="1" applyFont="1" applyFill="1" applyBorder="1" applyProtection="1">
      <protection locked="0"/>
    </xf>
    <xf numFmtId="3" fontId="32" fillId="0" borderId="1" xfId="1" applyNumberFormat="1" applyFont="1" applyFill="1" applyBorder="1" applyProtection="1">
      <protection locked="0"/>
    </xf>
    <xf numFmtId="3" fontId="32" fillId="0" borderId="20" xfId="1" applyNumberFormat="1" applyFont="1" applyFill="1" applyBorder="1" applyProtection="1">
      <protection locked="0"/>
    </xf>
    <xf numFmtId="3" fontId="15" fillId="0" borderId="64" xfId="1" applyNumberFormat="1" applyFont="1" applyFill="1" applyBorder="1" applyAlignment="1" applyProtection="1">
      <alignment horizontal="center" vertical="center"/>
      <protection locked="0"/>
    </xf>
    <xf numFmtId="3" fontId="15" fillId="0" borderId="56" xfId="1" applyNumberFormat="1" applyFont="1" applyFill="1" applyBorder="1" applyAlignment="1" applyProtection="1">
      <alignment horizontal="center" vertical="center"/>
      <protection locked="0"/>
    </xf>
    <xf numFmtId="3" fontId="15" fillId="0" borderId="24" xfId="1" applyNumberFormat="1" applyFont="1" applyFill="1" applyBorder="1" applyAlignment="1" applyProtection="1">
      <alignment horizontal="center" vertical="center"/>
    </xf>
    <xf numFmtId="3" fontId="15" fillId="0" borderId="14" xfId="1" applyNumberFormat="1" applyFont="1" applyFill="1" applyBorder="1" applyAlignment="1" applyProtection="1">
      <alignment horizontal="center" vertical="center"/>
      <protection locked="0"/>
    </xf>
    <xf numFmtId="3" fontId="15" fillId="0" borderId="25" xfId="1" applyNumberFormat="1" applyFont="1" applyFill="1" applyBorder="1" applyAlignment="1" applyProtection="1">
      <alignment horizontal="center" vertical="center"/>
    </xf>
    <xf numFmtId="3" fontId="15" fillId="0" borderId="15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vertical="center" wrapText="1"/>
    </xf>
    <xf numFmtId="0" fontId="15" fillId="0" borderId="14" xfId="1" applyNumberFormat="1" applyFont="1" applyFill="1" applyBorder="1" applyAlignment="1" applyProtection="1">
      <alignment vertical="center" wrapText="1"/>
    </xf>
    <xf numFmtId="0" fontId="15" fillId="0" borderId="18" xfId="1" applyNumberFormat="1" applyFont="1" applyFill="1" applyBorder="1" applyAlignment="1" applyProtection="1">
      <alignment vertical="center" wrapText="1"/>
    </xf>
    <xf numFmtId="0" fontId="15" fillId="0" borderId="24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25" xfId="1" applyNumberFormat="1" applyFont="1" applyFill="1" applyBorder="1" applyAlignment="1" applyProtection="1">
      <alignment vertical="center" wrapText="1"/>
    </xf>
    <xf numFmtId="49" fontId="7" fillId="0" borderId="19" xfId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Fill="1" applyBorder="1" applyAlignment="1" applyProtection="1">
      <alignment horizontal="center" vertical="center"/>
    </xf>
    <xf numFmtId="49" fontId="7" fillId="0" borderId="18" xfId="1" applyNumberFormat="1" applyFont="1" applyFill="1" applyBorder="1" applyAlignment="1" applyProtection="1">
      <alignment horizontal="center" vertical="center"/>
    </xf>
    <xf numFmtId="49" fontId="7" fillId="0" borderId="21" xfId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0" xfId="1" applyNumberFormat="1" applyFont="1" applyFill="1" applyBorder="1" applyAlignment="1" applyProtection="1">
      <alignment horizontal="center" vertical="center"/>
    </xf>
    <xf numFmtId="3" fontId="15" fillId="0" borderId="31" xfId="1" applyNumberFormat="1" applyFont="1" applyFill="1" applyBorder="1" applyAlignment="1" applyProtection="1">
      <alignment horizontal="center" vertical="center"/>
      <protection locked="0"/>
    </xf>
    <xf numFmtId="3" fontId="15" fillId="0" borderId="0" xfId="1" applyNumberFormat="1" applyFont="1" applyFill="1" applyBorder="1" applyAlignment="1" applyProtection="1">
      <alignment horizontal="center" vertical="center"/>
      <protection locked="0"/>
    </xf>
    <xf numFmtId="3" fontId="15" fillId="0" borderId="25" xfId="1" applyNumberFormat="1" applyFont="1" applyFill="1" applyBorder="1" applyAlignment="1" applyProtection="1">
      <alignment horizontal="center" vertical="center"/>
      <protection locked="0"/>
    </xf>
    <xf numFmtId="3" fontId="15" fillId="0" borderId="16" xfId="1" applyNumberFormat="1" applyFont="1" applyFill="1" applyBorder="1" applyAlignment="1" applyProtection="1">
      <alignment horizontal="center" vertical="center"/>
      <protection locked="0"/>
    </xf>
    <xf numFmtId="3" fontId="15" fillId="0" borderId="1" xfId="1" applyNumberFormat="1" applyFont="1" applyFill="1" applyBorder="1" applyAlignment="1" applyProtection="1">
      <alignment horizontal="center" vertical="center"/>
      <protection locked="0"/>
    </xf>
    <xf numFmtId="3" fontId="15" fillId="0" borderId="20" xfId="1" applyNumberFormat="1" applyFont="1" applyFill="1" applyBorder="1" applyAlignment="1" applyProtection="1">
      <alignment horizontal="center" vertical="center"/>
      <protection locked="0"/>
    </xf>
    <xf numFmtId="3" fontId="15" fillId="0" borderId="64" xfId="1" applyNumberFormat="1" applyFont="1" applyFill="1" applyBorder="1" applyAlignment="1" applyProtection="1">
      <alignment horizontal="center" vertical="center"/>
    </xf>
    <xf numFmtId="3" fontId="15" fillId="0" borderId="0" xfId="1" applyNumberFormat="1" applyFont="1" applyFill="1" applyBorder="1" applyAlignment="1" applyProtection="1">
      <alignment horizontal="center" vertical="center"/>
    </xf>
    <xf numFmtId="3" fontId="15" fillId="0" borderId="32" xfId="1" applyNumberFormat="1" applyFont="1" applyFill="1" applyBorder="1" applyAlignment="1" applyProtection="1">
      <alignment horizontal="center" vertical="center"/>
    </xf>
    <xf numFmtId="3" fontId="15" fillId="0" borderId="45" xfId="1" applyNumberFormat="1" applyFont="1" applyFill="1" applyBorder="1" applyAlignment="1" applyProtection="1">
      <alignment horizontal="center" vertical="center"/>
      <protection locked="0"/>
    </xf>
    <xf numFmtId="3" fontId="32" fillId="0" borderId="56" xfId="1" applyNumberFormat="1" applyFont="1" applyFill="1" applyBorder="1" applyProtection="1">
      <protection locked="0"/>
    </xf>
    <xf numFmtId="0" fontId="26" fillId="0" borderId="24" xfId="1" applyNumberFormat="1" applyFont="1" applyFill="1" applyBorder="1" applyAlignment="1" applyProtection="1">
      <alignment vertical="center" wrapText="1"/>
    </xf>
    <xf numFmtId="0" fontId="26" fillId="0" borderId="0" xfId="1" applyNumberFormat="1" applyFont="1" applyFill="1" applyBorder="1" applyAlignment="1" applyProtection="1">
      <alignment vertical="center" wrapText="1"/>
    </xf>
    <xf numFmtId="0" fontId="26" fillId="0" borderId="25" xfId="1" applyNumberFormat="1" applyFont="1" applyFill="1" applyBorder="1" applyAlignment="1" applyProtection="1">
      <alignment vertical="center" wrapText="1"/>
    </xf>
    <xf numFmtId="0" fontId="26" fillId="0" borderId="21" xfId="1" applyNumberFormat="1" applyFont="1" applyFill="1" applyBorder="1" applyAlignment="1" applyProtection="1">
      <alignment vertical="center" wrapText="1"/>
    </xf>
    <xf numFmtId="0" fontId="26" fillId="0" borderId="1" xfId="1" applyNumberFormat="1" applyFont="1" applyFill="1" applyBorder="1" applyAlignment="1" applyProtection="1">
      <alignment vertical="center" wrapText="1"/>
    </xf>
    <xf numFmtId="0" fontId="26" fillId="0" borderId="20" xfId="1" applyNumberFormat="1" applyFont="1" applyFill="1" applyBorder="1" applyAlignment="1" applyProtection="1">
      <alignment vertical="center" wrapText="1"/>
    </xf>
    <xf numFmtId="49" fontId="7" fillId="0" borderId="24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25" xfId="1" applyNumberFormat="1" applyFont="1" applyFill="1" applyBorder="1" applyAlignment="1" applyProtection="1">
      <alignment horizontal="center" vertical="center"/>
    </xf>
    <xf numFmtId="0" fontId="26" fillId="0" borderId="19" xfId="1" applyNumberFormat="1" applyFont="1" applyFill="1" applyBorder="1" applyAlignment="1" applyProtection="1">
      <alignment horizontal="left" vertical="center" wrapText="1"/>
    </xf>
    <xf numFmtId="0" fontId="26" fillId="0" borderId="14" xfId="1" applyNumberFormat="1" applyFont="1" applyFill="1" applyBorder="1" applyAlignment="1" applyProtection="1">
      <alignment horizontal="left" vertical="center" wrapText="1"/>
    </xf>
    <xf numFmtId="0" fontId="26" fillId="0" borderId="18" xfId="1" applyNumberFormat="1" applyFont="1" applyFill="1" applyBorder="1" applyAlignment="1" applyProtection="1">
      <alignment horizontal="left" vertical="center" wrapText="1"/>
    </xf>
    <xf numFmtId="0" fontId="26" fillId="0" borderId="24" xfId="1" applyNumberFormat="1" applyFont="1" applyFill="1" applyBorder="1" applyAlignment="1" applyProtection="1">
      <alignment horizontal="left" vertical="center" wrapText="1"/>
    </xf>
    <xf numFmtId="0" fontId="26" fillId="0" borderId="0" xfId="1" applyNumberFormat="1" applyFont="1" applyFill="1" applyBorder="1" applyAlignment="1" applyProtection="1">
      <alignment horizontal="left" vertical="center" wrapText="1"/>
    </xf>
    <xf numFmtId="0" fontId="26" fillId="0" borderId="25" xfId="1" applyNumberFormat="1" applyFont="1" applyFill="1" applyBorder="1" applyAlignment="1" applyProtection="1">
      <alignment horizontal="left" vertical="center" wrapText="1"/>
    </xf>
    <xf numFmtId="0" fontId="26" fillId="0" borderId="21" xfId="1" applyNumberFormat="1" applyFont="1" applyFill="1" applyBorder="1" applyAlignment="1" applyProtection="1">
      <alignment horizontal="left" vertical="center" wrapText="1"/>
    </xf>
    <xf numFmtId="0" fontId="26" fillId="0" borderId="1" xfId="1" applyNumberFormat="1" applyFont="1" applyFill="1" applyBorder="1" applyAlignment="1" applyProtection="1">
      <alignment horizontal="left" vertical="center" wrapText="1"/>
    </xf>
    <xf numFmtId="0" fontId="26" fillId="0" borderId="20" xfId="1" applyNumberFormat="1" applyFont="1" applyFill="1" applyBorder="1" applyAlignment="1" applyProtection="1">
      <alignment horizontal="left" vertical="center" wrapText="1"/>
    </xf>
    <xf numFmtId="49" fontId="20" fillId="0" borderId="50" xfId="1" applyNumberFormat="1" applyFont="1" applyFill="1" applyBorder="1" applyAlignment="1" applyProtection="1">
      <alignment horizontal="center" vertical="center"/>
    </xf>
    <xf numFmtId="3" fontId="15" fillId="0" borderId="13" xfId="1" applyNumberFormat="1" applyFont="1" applyFill="1" applyBorder="1" applyAlignment="1" applyProtection="1">
      <alignment horizontal="center" vertical="center"/>
      <protection locked="0"/>
    </xf>
    <xf numFmtId="3" fontId="15" fillId="0" borderId="18" xfId="1" applyNumberFormat="1" applyFont="1" applyFill="1" applyBorder="1" applyAlignment="1" applyProtection="1">
      <alignment horizontal="center" vertical="center"/>
      <protection locked="0"/>
    </xf>
    <xf numFmtId="3" fontId="10" fillId="0" borderId="24" xfId="1" applyNumberFormat="1" applyFont="1" applyFill="1" applyBorder="1" applyAlignment="1" applyProtection="1">
      <alignment horizontal="center" vertical="center"/>
      <protection locked="0"/>
    </xf>
    <xf numFmtId="3" fontId="10" fillId="0" borderId="0" xfId="1" applyNumberFormat="1" applyFont="1" applyFill="1" applyBorder="1" applyAlignment="1" applyProtection="1">
      <alignment horizontal="center" vertical="center"/>
      <protection locked="0"/>
    </xf>
    <xf numFmtId="3" fontId="10" fillId="0" borderId="25" xfId="1" applyNumberFormat="1" applyFont="1" applyFill="1" applyBorder="1" applyAlignment="1" applyProtection="1">
      <alignment horizontal="center" vertical="center"/>
      <protection locked="0"/>
    </xf>
    <xf numFmtId="3" fontId="10" fillId="0" borderId="21" xfId="1" applyNumberFormat="1" applyFont="1" applyFill="1" applyBorder="1" applyAlignment="1" applyProtection="1">
      <alignment horizontal="center" vertical="center"/>
      <protection locked="0"/>
    </xf>
    <xf numFmtId="3" fontId="10" fillId="0" borderId="1" xfId="1" applyNumberFormat="1" applyFont="1" applyFill="1" applyBorder="1" applyAlignment="1" applyProtection="1">
      <alignment horizontal="center" vertical="center"/>
      <protection locked="0"/>
    </xf>
    <xf numFmtId="3" fontId="10" fillId="0" borderId="20" xfId="1" applyNumberFormat="1" applyFont="1" applyFill="1" applyBorder="1" applyAlignment="1" applyProtection="1">
      <alignment horizontal="center" vertical="center"/>
      <protection locked="0"/>
    </xf>
    <xf numFmtId="3" fontId="15" fillId="0" borderId="24" xfId="1" applyNumberFormat="1" applyFont="1" applyFill="1" applyBorder="1" applyAlignment="1" applyProtection="1">
      <alignment horizontal="center" vertical="center"/>
      <protection locked="0"/>
    </xf>
    <xf numFmtId="3" fontId="15" fillId="0" borderId="21" xfId="1" applyNumberFormat="1" applyFont="1" applyFill="1" applyBorder="1" applyAlignment="1" applyProtection="1">
      <alignment horizontal="center" vertical="center"/>
      <protection locked="0"/>
    </xf>
    <xf numFmtId="0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8" xfId="1" applyNumberFormat="1" applyFont="1" applyFill="1" applyBorder="1" applyAlignment="1" applyProtection="1">
      <alignment horizontal="left" vertical="center" wrapText="1"/>
    </xf>
    <xf numFmtId="49" fontId="7" fillId="0" borderId="50" xfId="1" applyNumberFormat="1" applyFont="1" applyFill="1" applyBorder="1" applyAlignment="1" applyProtection="1">
      <alignment horizontal="center" vertical="center"/>
    </xf>
    <xf numFmtId="3" fontId="15" fillId="0" borderId="50" xfId="1" applyNumberFormat="1" applyFont="1" applyFill="1" applyBorder="1" applyAlignment="1" applyProtection="1">
      <alignment horizontal="center" vertical="center"/>
    </xf>
    <xf numFmtId="3" fontId="15" fillId="0" borderId="8" xfId="1" applyNumberFormat="1" applyFont="1" applyFill="1" applyBorder="1" applyAlignment="1" applyProtection="1">
      <alignment horizontal="center" vertical="center"/>
      <protection locked="0"/>
    </xf>
    <xf numFmtId="3" fontId="15" fillId="0" borderId="9" xfId="1" applyNumberFormat="1" applyFont="1" applyFill="1" applyBorder="1" applyAlignment="1" applyProtection="1">
      <alignment horizontal="center" vertical="center"/>
      <protection locked="0"/>
    </xf>
    <xf numFmtId="3" fontId="15" fillId="0" borderId="10" xfId="1" applyNumberFormat="1" applyFont="1" applyFill="1" applyBorder="1" applyAlignment="1" applyProtection="1">
      <alignment horizontal="center" vertical="center"/>
      <protection locked="0"/>
    </xf>
    <xf numFmtId="3" fontId="15" fillId="0" borderId="11" xfId="1" applyNumberFormat="1" applyFont="1" applyFill="1" applyBorder="1" applyAlignment="1" applyProtection="1">
      <alignment horizontal="center" vertical="center"/>
      <protection locked="0"/>
    </xf>
    <xf numFmtId="3" fontId="15" fillId="0" borderId="53" xfId="1" applyNumberFormat="1" applyFont="1" applyFill="1" applyBorder="1" applyAlignment="1" applyProtection="1">
      <alignment horizontal="center" vertical="center"/>
    </xf>
    <xf numFmtId="3" fontId="15" fillId="0" borderId="2" xfId="1" applyNumberFormat="1" applyFont="1" applyFill="1" applyBorder="1" applyAlignment="1" applyProtection="1">
      <alignment horizontal="center" vertical="center"/>
    </xf>
    <xf numFmtId="3" fontId="32" fillId="0" borderId="3" xfId="1" applyNumberFormat="1" applyFont="1" applyFill="1" applyBorder="1" applyProtection="1"/>
    <xf numFmtId="3" fontId="32" fillId="0" borderId="4" xfId="1" applyNumberFormat="1" applyFont="1" applyFill="1" applyBorder="1" applyProtection="1"/>
    <xf numFmtId="3" fontId="32" fillId="0" borderId="23" xfId="1" applyNumberFormat="1" applyFont="1" applyFill="1" applyBorder="1" applyProtection="1"/>
    <xf numFmtId="0" fontId="15" fillId="0" borderId="2" xfId="1" applyNumberFormat="1" applyFont="1" applyFill="1" applyBorder="1" applyAlignment="1" applyProtection="1">
      <alignment horizontal="left" vertical="center"/>
    </xf>
    <xf numFmtId="0" fontId="15" fillId="0" borderId="3" xfId="1" applyNumberFormat="1" applyFont="1" applyFill="1" applyBorder="1" applyAlignment="1" applyProtection="1">
      <alignment horizontal="left" vertical="center"/>
    </xf>
    <xf numFmtId="0" fontId="15" fillId="0" borderId="4" xfId="1" applyNumberFormat="1" applyFont="1" applyFill="1" applyBorder="1" applyAlignment="1" applyProtection="1">
      <alignment horizontal="left" vertical="center"/>
    </xf>
    <xf numFmtId="49" fontId="7" fillId="0" borderId="53" xfId="1" applyNumberFormat="1" applyFont="1" applyFill="1" applyBorder="1" applyAlignment="1" applyProtection="1">
      <alignment horizontal="center" vertical="center" wrapText="1"/>
    </xf>
    <xf numFmtId="49" fontId="7" fillId="0" borderId="53" xfId="1" applyNumberFormat="1" applyFont="1" applyFill="1" applyBorder="1" applyAlignment="1" applyProtection="1">
      <alignment horizontal="center" vertical="center"/>
    </xf>
    <xf numFmtId="49" fontId="15" fillId="0" borderId="2" xfId="1" applyNumberFormat="1" applyFont="1" applyFill="1" applyBorder="1" applyAlignment="1" applyProtection="1">
      <alignment horizontal="center" vertical="center"/>
    </xf>
    <xf numFmtId="49" fontId="15" fillId="0" borderId="3" xfId="1" applyNumberFormat="1" applyFont="1" applyFill="1" applyBorder="1" applyAlignment="1" applyProtection="1">
      <alignment horizontal="center" vertical="center"/>
    </xf>
    <xf numFmtId="49" fontId="15" fillId="0" borderId="23" xfId="1" applyNumberFormat="1" applyFont="1" applyFill="1" applyBorder="1" applyAlignment="1" applyProtection="1">
      <alignment horizontal="center" vertical="center"/>
    </xf>
    <xf numFmtId="3" fontId="15" fillId="0" borderId="22" xfId="1" applyNumberFormat="1" applyFont="1" applyFill="1" applyBorder="1" applyAlignment="1" applyProtection="1">
      <alignment horizontal="center" vertical="center"/>
      <protection locked="0"/>
    </xf>
    <xf numFmtId="3" fontId="15" fillId="0" borderId="3" xfId="1" applyNumberFormat="1" applyFont="1" applyFill="1" applyBorder="1" applyAlignment="1" applyProtection="1">
      <alignment horizontal="center" vertical="center"/>
      <protection locked="0"/>
    </xf>
    <xf numFmtId="3" fontId="15" fillId="0" borderId="4" xfId="1" applyNumberFormat="1" applyFont="1" applyFill="1" applyBorder="1" applyAlignment="1" applyProtection="1">
      <alignment horizontal="center" vertical="center"/>
      <protection locked="0"/>
    </xf>
    <xf numFmtId="3" fontId="1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19" xfId="1" applyNumberFormat="1" applyFont="1" applyFill="1" applyBorder="1" applyAlignment="1" applyProtection="1">
      <alignment horizontal="center" vertical="center" wrapText="1"/>
    </xf>
    <xf numFmtId="0" fontId="5" fillId="0" borderId="14" xfId="1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0" xfId="1" applyNumberFormat="1" applyFont="1" applyFill="1" applyBorder="1" applyAlignment="1" applyProtection="1">
      <alignment horizontal="center" vertical="center" wrapText="1"/>
    </xf>
    <xf numFmtId="0" fontId="5" fillId="0" borderId="19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5" fillId="0" borderId="2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20" xfId="1" applyNumberFormat="1" applyFont="1" applyFill="1" applyBorder="1" applyAlignment="1" applyProtection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5" fillId="0" borderId="41" xfId="1" applyNumberFormat="1" applyFont="1" applyFill="1" applyBorder="1" applyAlignment="1" applyProtection="1">
      <alignment horizontal="center" vertical="center" wrapText="1"/>
    </xf>
    <xf numFmtId="0" fontId="5" fillId="0" borderId="39" xfId="1" applyNumberFormat="1" applyFont="1" applyFill="1" applyBorder="1" applyAlignment="1" applyProtection="1">
      <alignment horizontal="center" vertical="center" wrapText="1"/>
    </xf>
    <xf numFmtId="0" fontId="5" fillId="0" borderId="40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7" fillId="0" borderId="41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7" fillId="0" borderId="40" xfId="1" applyNumberFormat="1" applyFont="1" applyFill="1" applyBorder="1" applyAlignment="1" applyProtection="1">
      <alignment horizontal="center" vertical="center" wrapText="1"/>
    </xf>
    <xf numFmtId="3" fontId="5" fillId="0" borderId="27" xfId="1" applyNumberFormat="1" applyFont="1" applyFill="1" applyBorder="1" applyAlignment="1" applyProtection="1">
      <alignment horizontal="left" vertical="center"/>
    </xf>
    <xf numFmtId="3" fontId="5" fillId="0" borderId="28" xfId="1" applyNumberFormat="1" applyFont="1" applyFill="1" applyBorder="1" applyAlignment="1" applyProtection="1">
      <alignment horizontal="left" vertical="center"/>
    </xf>
    <xf numFmtId="3" fontId="5" fillId="0" borderId="0" xfId="1" applyNumberFormat="1" applyFont="1" applyFill="1" applyBorder="1" applyAlignment="1" applyProtection="1">
      <alignment horizontal="left" vertical="center"/>
    </xf>
    <xf numFmtId="3" fontId="5" fillId="0" borderId="25" xfId="1" applyNumberFormat="1" applyFont="1" applyFill="1" applyBorder="1" applyAlignment="1" applyProtection="1">
      <alignment horizontal="left" vertical="center"/>
    </xf>
    <xf numFmtId="3" fontId="5" fillId="0" borderId="29" xfId="1" applyNumberFormat="1" applyFont="1" applyFill="1" applyBorder="1" applyAlignment="1" applyProtection="1">
      <alignment horizontal="center" vertical="center"/>
    </xf>
    <xf numFmtId="3" fontId="5" fillId="0" borderId="27" xfId="1" applyNumberFormat="1" applyFont="1" applyFill="1" applyBorder="1" applyAlignment="1" applyProtection="1">
      <alignment horizontal="center" vertical="center"/>
    </xf>
    <xf numFmtId="3" fontId="5" fillId="0" borderId="30" xfId="1" applyNumberFormat="1" applyFont="1" applyFill="1" applyBorder="1" applyAlignment="1" applyProtection="1">
      <alignment horizontal="center" vertical="center"/>
    </xf>
    <xf numFmtId="3" fontId="5" fillId="0" borderId="2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7" xfId="1" applyNumberFormat="1" applyFont="1" applyFill="1" applyBorder="1" applyAlignment="1" applyProtection="1">
      <alignment horizontal="center" vertical="center"/>
    </xf>
    <xf numFmtId="49" fontId="5" fillId="0" borderId="50" xfId="1" applyNumberFormat="1" applyFont="1" applyFill="1" applyBorder="1" applyAlignment="1" applyProtection="1">
      <alignment horizontal="center" vertical="center"/>
    </xf>
    <xf numFmtId="49" fontId="31" fillId="0" borderId="9" xfId="1" applyNumberFormat="1" applyFont="1" applyFill="1" applyBorder="1" applyAlignment="1" applyProtection="1">
      <alignment horizontal="left"/>
    </xf>
    <xf numFmtId="3" fontId="5" fillId="0" borderId="13" xfId="1" applyNumberFormat="1" applyFont="1" applyFill="1" applyBorder="1" applyAlignment="1" applyProtection="1">
      <alignment horizontal="center" vertical="center"/>
    </xf>
    <xf numFmtId="3" fontId="5" fillId="0" borderId="14" xfId="1" applyNumberFormat="1" applyFont="1" applyFill="1" applyBorder="1" applyAlignment="1" applyProtection="1">
      <alignment horizontal="center" vertical="center"/>
    </xf>
    <xf numFmtId="3" fontId="5" fillId="0" borderId="18" xfId="1" applyNumberFormat="1" applyFont="1" applyFill="1" applyBorder="1" applyAlignment="1" applyProtection="1">
      <alignment horizontal="center" vertical="center"/>
    </xf>
    <xf numFmtId="3" fontId="5" fillId="0" borderId="16" xfId="1" applyNumberFormat="1" applyFont="1" applyFill="1" applyBorder="1" applyAlignment="1" applyProtection="1">
      <alignment horizontal="center" vertical="center"/>
    </xf>
    <xf numFmtId="3" fontId="5" fillId="0" borderId="20" xfId="1" applyNumberFormat="1" applyFont="1" applyFill="1" applyBorder="1" applyAlignment="1" applyProtection="1">
      <alignment horizontal="center" vertical="center"/>
    </xf>
    <xf numFmtId="3" fontId="5" fillId="0" borderId="14" xfId="1" applyNumberFormat="1" applyFont="1" applyFill="1" applyBorder="1" applyAlignment="1" applyProtection="1">
      <alignment horizontal="right" vertical="center"/>
    </xf>
    <xf numFmtId="3" fontId="5" fillId="0" borderId="1" xfId="1" applyNumberFormat="1" applyFont="1" applyFill="1" applyBorder="1" applyAlignment="1" applyProtection="1">
      <alignment horizontal="right" vertical="center"/>
    </xf>
    <xf numFmtId="3" fontId="5" fillId="0" borderId="28" xfId="1" applyNumberFormat="1" applyFont="1" applyFill="1" applyBorder="1" applyAlignment="1" applyProtection="1">
      <alignment horizontal="center" vertical="center"/>
    </xf>
    <xf numFmtId="3" fontId="5" fillId="0" borderId="27" xfId="1" applyNumberFormat="1" applyFont="1" applyFill="1" applyBorder="1" applyAlignment="1" applyProtection="1">
      <alignment horizontal="right" vertical="center"/>
    </xf>
    <xf numFmtId="3" fontId="5" fillId="0" borderId="0" xfId="1" applyNumberFormat="1" applyFont="1" applyFill="1" applyBorder="1" applyAlignment="1" applyProtection="1">
      <alignment horizontal="right" vertical="center"/>
    </xf>
    <xf numFmtId="3" fontId="5" fillId="0" borderId="0" xfId="1" applyNumberFormat="1" applyFont="1" applyFill="1" applyBorder="1" applyAlignment="1" applyProtection="1">
      <alignment horizontal="center" vertical="center"/>
    </xf>
    <xf numFmtId="3" fontId="5" fillId="0" borderId="29" xfId="1" applyNumberFormat="1" applyFont="1" applyFill="1" applyBorder="1" applyAlignment="1" applyProtection="1">
      <alignment horizontal="right" vertical="center"/>
    </xf>
    <xf numFmtId="3" fontId="5" fillId="0" borderId="24" xfId="1" applyNumberFormat="1" applyFont="1" applyFill="1" applyBorder="1" applyAlignment="1" applyProtection="1">
      <alignment horizontal="right" vertical="center"/>
    </xf>
    <xf numFmtId="49" fontId="21" fillId="0" borderId="9" xfId="1" applyNumberFormat="1" applyFont="1" applyFill="1" applyBorder="1" applyAlignment="1" applyProtection="1">
      <alignment horizontal="left"/>
    </xf>
    <xf numFmtId="3" fontId="5" fillId="0" borderId="26" xfId="1" applyNumberFormat="1" applyFont="1" applyFill="1" applyBorder="1" applyAlignment="1" applyProtection="1">
      <alignment horizontal="center" vertical="center"/>
    </xf>
    <xf numFmtId="3" fontId="5" fillId="0" borderId="14" xfId="1" applyNumberFormat="1" applyFont="1" applyFill="1" applyBorder="1" applyAlignment="1" applyProtection="1">
      <alignment horizontal="left" vertical="center"/>
    </xf>
    <xf numFmtId="3" fontId="5" fillId="0" borderId="1" xfId="1" applyNumberFormat="1" applyFont="1" applyFill="1" applyBorder="1" applyAlignment="1" applyProtection="1">
      <alignment horizontal="left" vertical="center"/>
    </xf>
    <xf numFmtId="3" fontId="5" fillId="0" borderId="19" xfId="1" applyNumberFormat="1" applyFont="1" applyFill="1" applyBorder="1" applyAlignment="1" applyProtection="1">
      <alignment horizontal="right" vertical="center"/>
    </xf>
    <xf numFmtId="3" fontId="5" fillId="0" borderId="21" xfId="1" applyNumberFormat="1" applyFont="1" applyFill="1" applyBorder="1" applyAlignment="1" applyProtection="1">
      <alignment horizontal="right" vertical="center"/>
    </xf>
    <xf numFmtId="3" fontId="5" fillId="0" borderId="18" xfId="1" applyNumberFormat="1" applyFont="1" applyFill="1" applyBorder="1" applyAlignment="1" applyProtection="1">
      <alignment horizontal="left" vertical="center"/>
    </xf>
    <xf numFmtId="3" fontId="5" fillId="0" borderId="20" xfId="1" applyNumberFormat="1" applyFont="1" applyFill="1" applyBorder="1" applyAlignment="1" applyProtection="1">
      <alignment horizontal="left" vertical="center"/>
    </xf>
    <xf numFmtId="3" fontId="5" fillId="0" borderId="19" xfId="1" applyNumberFormat="1" applyFont="1" applyFill="1" applyBorder="1" applyAlignment="1" applyProtection="1">
      <alignment horizontal="center" vertical="center"/>
    </xf>
    <xf numFmtId="3" fontId="5" fillId="0" borderId="15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left" vertical="center" wrapText="1"/>
    </xf>
    <xf numFmtId="0" fontId="5" fillId="0" borderId="18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0" borderId="25" xfId="1" applyNumberFormat="1" applyFont="1" applyFill="1" applyBorder="1" applyAlignment="1" applyProtection="1">
      <alignment horizontal="left" vertical="center" wrapText="1"/>
    </xf>
    <xf numFmtId="49" fontId="5" fillId="0" borderId="19" xfId="1" applyNumberFormat="1" applyFont="1" applyFill="1" applyBorder="1" applyAlignment="1" applyProtection="1">
      <alignment horizontal="center" vertical="center"/>
    </xf>
    <xf numFmtId="49" fontId="5" fillId="0" borderId="14" xfId="1" applyNumberFormat="1" applyFont="1" applyFill="1" applyBorder="1" applyAlignment="1" applyProtection="1">
      <alignment horizontal="center" vertical="center"/>
    </xf>
    <xf numFmtId="49" fontId="5" fillId="0" borderId="18" xfId="1" applyNumberFormat="1" applyFont="1" applyFill="1" applyBorder="1" applyAlignment="1" applyProtection="1">
      <alignment horizontal="center" vertical="center"/>
    </xf>
    <xf numFmtId="49" fontId="5" fillId="0" borderId="24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5" fillId="0" borderId="25" xfId="1" applyNumberFormat="1" applyFont="1" applyFill="1" applyBorder="1" applyAlignment="1" applyProtection="1">
      <alignment horizontal="center" vertical="center"/>
    </xf>
    <xf numFmtId="49" fontId="5" fillId="0" borderId="2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2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18" fillId="0" borderId="0" xfId="1" applyNumberFormat="1" applyFont="1" applyFill="1" applyBorder="1" applyAlignment="1" applyProtection="1">
      <alignment horizontal="left" vertical="center" wrapText="1"/>
    </xf>
    <xf numFmtId="0" fontId="18" fillId="0" borderId="25" xfId="1" applyNumberFormat="1" applyFont="1" applyFill="1" applyBorder="1" applyAlignment="1" applyProtection="1">
      <alignment horizontal="left" vertical="center" wrapText="1"/>
    </xf>
    <xf numFmtId="0" fontId="18" fillId="0" borderId="1" xfId="1" applyNumberFormat="1" applyFont="1" applyFill="1" applyBorder="1" applyAlignment="1" applyProtection="1">
      <alignment horizontal="left" vertical="center" wrapText="1"/>
    </xf>
    <xf numFmtId="0" fontId="18" fillId="0" borderId="20" xfId="1" applyNumberFormat="1" applyFont="1" applyFill="1" applyBorder="1" applyAlignment="1" applyProtection="1">
      <alignment horizontal="left" vertical="center" wrapText="1"/>
    </xf>
    <xf numFmtId="3" fontId="5" fillId="0" borderId="13" xfId="1" applyNumberFormat="1" applyFont="1" applyFill="1" applyBorder="1" applyAlignment="1" applyProtection="1">
      <alignment horizontal="center" vertical="center"/>
      <protection locked="0"/>
    </xf>
    <xf numFmtId="3" fontId="5" fillId="0" borderId="14" xfId="1" applyNumberFormat="1" applyFont="1" applyFill="1" applyBorder="1" applyAlignment="1" applyProtection="1">
      <alignment horizontal="center" vertical="center"/>
      <protection locked="0"/>
    </xf>
    <xf numFmtId="3" fontId="5" fillId="0" borderId="18" xfId="1" applyNumberFormat="1" applyFont="1" applyFill="1" applyBorder="1" applyAlignment="1" applyProtection="1">
      <alignment horizontal="center" vertical="center"/>
      <protection locked="0"/>
    </xf>
    <xf numFmtId="3" fontId="5" fillId="0" borderId="16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20" xfId="1" applyNumberFormat="1" applyFont="1" applyFill="1" applyBorder="1" applyAlignment="1" applyProtection="1">
      <alignment horizontal="center" vertical="center"/>
      <protection locked="0"/>
    </xf>
    <xf numFmtId="3" fontId="5" fillId="0" borderId="19" xfId="1" applyNumberFormat="1" applyFont="1" applyFill="1" applyBorder="1" applyAlignment="1" applyProtection="1">
      <alignment horizontal="center" vertical="center"/>
      <protection locked="0"/>
    </xf>
    <xf numFmtId="3" fontId="5" fillId="0" borderId="21" xfId="1" applyNumberFormat="1" applyFont="1" applyFill="1" applyBorder="1" applyAlignment="1" applyProtection="1">
      <alignment horizontal="center" vertical="center"/>
      <protection locked="0"/>
    </xf>
    <xf numFmtId="0" fontId="18" fillId="0" borderId="14" xfId="1" applyNumberFormat="1" applyFont="1" applyFill="1" applyBorder="1" applyAlignment="1" applyProtection="1">
      <alignment horizontal="left" vertical="center" wrapText="1"/>
    </xf>
    <xf numFmtId="0" fontId="18" fillId="0" borderId="18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20" xfId="1" applyNumberFormat="1" applyFont="1" applyFill="1" applyBorder="1" applyAlignment="1" applyProtection="1">
      <alignment horizontal="center" vertical="center"/>
      <protection locked="0"/>
    </xf>
    <xf numFmtId="0" fontId="5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7" xfId="1" applyNumberFormat="1" applyFont="1" applyFill="1" applyBorder="1" applyAlignment="1" applyProtection="1">
      <alignment horizontal="left" vertical="center"/>
      <protection locked="0"/>
    </xf>
    <xf numFmtId="3" fontId="5" fillId="0" borderId="28" xfId="1" applyNumberFormat="1" applyFont="1" applyFill="1" applyBorder="1" applyAlignment="1" applyProtection="1">
      <alignment horizontal="left" vertical="center"/>
      <protection locked="0"/>
    </xf>
    <xf numFmtId="3" fontId="5" fillId="0" borderId="0" xfId="1" applyNumberFormat="1" applyFont="1" applyFill="1" applyBorder="1" applyAlignment="1" applyProtection="1">
      <alignment horizontal="left" vertical="center"/>
      <protection locked="0"/>
    </xf>
    <xf numFmtId="3" fontId="5" fillId="0" borderId="25" xfId="1" applyNumberFormat="1" applyFont="1" applyFill="1" applyBorder="1" applyAlignment="1" applyProtection="1">
      <alignment horizontal="left" vertical="center"/>
      <protection locked="0"/>
    </xf>
    <xf numFmtId="3" fontId="5" fillId="0" borderId="29" xfId="1" applyNumberFormat="1" applyFont="1" applyFill="1" applyBorder="1" applyAlignment="1" applyProtection="1">
      <alignment horizontal="center" vertical="center"/>
      <protection locked="0"/>
    </xf>
    <xf numFmtId="3" fontId="5" fillId="0" borderId="27" xfId="1" applyNumberFormat="1" applyFont="1" applyFill="1" applyBorder="1" applyAlignment="1" applyProtection="1">
      <alignment horizontal="center" vertical="center"/>
      <protection locked="0"/>
    </xf>
    <xf numFmtId="3" fontId="5" fillId="0" borderId="30" xfId="1" applyNumberFormat="1" applyFont="1" applyFill="1" applyBorder="1" applyAlignment="1" applyProtection="1">
      <alignment horizontal="center" vertical="center"/>
      <protection locked="0"/>
    </xf>
    <xf numFmtId="3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50" xfId="1" applyNumberFormat="1" applyFont="1" applyFill="1" applyBorder="1" applyAlignment="1" applyProtection="1">
      <alignment horizontal="center" vertical="center"/>
      <protection locked="0"/>
    </xf>
    <xf numFmtId="0" fontId="15" fillId="0" borderId="19" xfId="1" applyNumberFormat="1" applyFont="1" applyFill="1" applyBorder="1" applyAlignment="1" applyProtection="1">
      <alignment horizontal="right"/>
      <protection locked="0"/>
    </xf>
    <xf numFmtId="0" fontId="15" fillId="0" borderId="14" xfId="1" applyNumberFormat="1" applyFont="1" applyFill="1" applyBorder="1" applyAlignment="1" applyProtection="1">
      <alignment horizontal="right"/>
      <protection locked="0"/>
    </xf>
    <xf numFmtId="0" fontId="15" fillId="0" borderId="14" xfId="1" applyNumberFormat="1" applyFont="1" applyFill="1" applyBorder="1" applyAlignment="1" applyProtection="1">
      <alignment horizontal="left"/>
      <protection locked="0"/>
    </xf>
    <xf numFmtId="0" fontId="15" fillId="0" borderId="15" xfId="1" applyNumberFormat="1" applyFont="1" applyFill="1" applyBorder="1" applyAlignment="1" applyProtection="1">
      <alignment horizontal="left"/>
      <protection locked="0"/>
    </xf>
    <xf numFmtId="3" fontId="5" fillId="0" borderId="14" xfId="1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28" xfId="1" applyNumberFormat="1" applyFont="1" applyFill="1" applyBorder="1" applyAlignment="1" applyProtection="1">
      <alignment horizontal="center" vertical="center"/>
      <protection locked="0"/>
    </xf>
    <xf numFmtId="3" fontId="5" fillId="0" borderId="27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29" xfId="1" applyNumberFormat="1" applyFont="1" applyFill="1" applyBorder="1" applyAlignment="1" applyProtection="1">
      <alignment horizontal="right" vertical="center"/>
      <protection locked="0"/>
    </xf>
    <xf numFmtId="3" fontId="5" fillId="0" borderId="24" xfId="1" applyNumberFormat="1" applyFont="1" applyFill="1" applyBorder="1" applyAlignment="1" applyProtection="1">
      <alignment horizontal="right" vertical="center"/>
      <protection locked="0"/>
    </xf>
    <xf numFmtId="3" fontId="5" fillId="0" borderId="26" xfId="1" applyNumberFormat="1" applyFont="1" applyFill="1" applyBorder="1" applyAlignment="1" applyProtection="1">
      <alignment horizontal="center" vertical="center"/>
      <protection locked="0"/>
    </xf>
    <xf numFmtId="3" fontId="5" fillId="0" borderId="14" xfId="1" applyNumberFormat="1" applyFont="1" applyFill="1" applyBorder="1" applyAlignment="1" applyProtection="1">
      <alignment horizontal="left" vertical="center"/>
      <protection locked="0"/>
    </xf>
    <xf numFmtId="3" fontId="5" fillId="0" borderId="1" xfId="1" applyNumberFormat="1" applyFont="1" applyFill="1" applyBorder="1" applyAlignment="1" applyProtection="1">
      <alignment horizontal="left" vertical="center"/>
      <protection locked="0"/>
    </xf>
    <xf numFmtId="3" fontId="5" fillId="0" borderId="19" xfId="1" applyNumberFormat="1" applyFont="1" applyFill="1" applyBorder="1" applyAlignment="1" applyProtection="1">
      <alignment horizontal="right" vertical="center"/>
      <protection locked="0"/>
    </xf>
    <xf numFmtId="3" fontId="5" fillId="0" borderId="21" xfId="1" applyNumberFormat="1" applyFont="1" applyFill="1" applyBorder="1" applyAlignment="1" applyProtection="1">
      <alignment horizontal="right" vertical="center"/>
      <protection locked="0"/>
    </xf>
    <xf numFmtId="3" fontId="5" fillId="0" borderId="18" xfId="1" applyNumberFormat="1" applyFont="1" applyFill="1" applyBorder="1" applyAlignment="1" applyProtection="1">
      <alignment horizontal="left" vertical="center"/>
      <protection locked="0"/>
    </xf>
    <xf numFmtId="3" fontId="5" fillId="0" borderId="20" xfId="1" applyNumberFormat="1" applyFont="1" applyFill="1" applyBorder="1" applyAlignment="1" applyProtection="1">
      <alignment horizontal="left" vertical="center"/>
      <protection locked="0"/>
    </xf>
    <xf numFmtId="0" fontId="4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0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0" fillId="0" borderId="25" xfId="1" applyNumberFormat="1" applyFont="1" applyFill="1" applyBorder="1" applyAlignment="1" applyProtection="1">
      <alignment horizontal="left" vertical="center" wrapText="1"/>
      <protection locked="0"/>
    </xf>
    <xf numFmtId="49" fontId="40" fillId="0" borderId="19" xfId="1" applyNumberFormat="1" applyFont="1" applyFill="1" applyBorder="1" applyAlignment="1" applyProtection="1">
      <alignment horizontal="center" vertical="center"/>
      <protection locked="0"/>
    </xf>
    <xf numFmtId="49" fontId="40" fillId="0" borderId="14" xfId="1" applyNumberFormat="1" applyFont="1" applyFill="1" applyBorder="1" applyAlignment="1" applyProtection="1">
      <alignment horizontal="center" vertical="center"/>
      <protection locked="0"/>
    </xf>
    <xf numFmtId="49" fontId="40" fillId="0" borderId="18" xfId="1" applyNumberFormat="1" applyFont="1" applyFill="1" applyBorder="1" applyAlignment="1" applyProtection="1">
      <alignment horizontal="center" vertical="center"/>
      <protection locked="0"/>
    </xf>
    <xf numFmtId="49" fontId="40" fillId="0" borderId="24" xfId="1" applyNumberFormat="1" applyFont="1" applyFill="1" applyBorder="1" applyAlignment="1" applyProtection="1">
      <alignment horizontal="center" vertic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49" fontId="40" fillId="0" borderId="25" xfId="1" applyNumberFormat="1" applyFont="1" applyFill="1" applyBorder="1" applyAlignment="1" applyProtection="1">
      <alignment horizontal="center" vertical="center"/>
      <protection locked="0"/>
    </xf>
    <xf numFmtId="49" fontId="40" fillId="0" borderId="21" xfId="1" applyNumberFormat="1" applyFont="1" applyFill="1" applyBorder="1" applyAlignment="1" applyProtection="1">
      <alignment horizontal="center" vertical="center"/>
      <protection locked="0"/>
    </xf>
    <xf numFmtId="49" fontId="40" fillId="0" borderId="1" xfId="1" applyNumberFormat="1" applyFont="1" applyFill="1" applyBorder="1" applyAlignment="1" applyProtection="1">
      <alignment horizontal="center" vertical="center"/>
      <protection locked="0"/>
    </xf>
    <xf numFmtId="49" fontId="40" fillId="0" borderId="20" xfId="1" applyNumberFormat="1" applyFont="1" applyFill="1" applyBorder="1" applyAlignment="1" applyProtection="1">
      <alignment horizontal="center" vertical="center"/>
      <protection locked="0"/>
    </xf>
    <xf numFmtId="0" fontId="35" fillId="0" borderId="19" xfId="1" applyNumberFormat="1" applyFont="1" applyFill="1" applyBorder="1" applyAlignment="1" applyProtection="1">
      <alignment horizontal="right"/>
      <protection locked="0"/>
    </xf>
    <xf numFmtId="0" fontId="35" fillId="0" borderId="14" xfId="1" applyNumberFormat="1" applyFont="1" applyFill="1" applyBorder="1" applyAlignment="1" applyProtection="1">
      <alignment horizontal="right"/>
      <protection locked="0"/>
    </xf>
    <xf numFmtId="0" fontId="35" fillId="0" borderId="14" xfId="1" applyNumberFormat="1" applyFont="1" applyFill="1" applyBorder="1" applyAlignment="1" applyProtection="1">
      <alignment horizontal="left"/>
      <protection locked="0"/>
    </xf>
    <xf numFmtId="0" fontId="35" fillId="0" borderId="15" xfId="1" applyNumberFormat="1" applyFont="1" applyFill="1" applyBorder="1" applyAlignment="1" applyProtection="1">
      <alignment horizontal="left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4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2" fillId="0" borderId="20" xfId="1" applyNumberFormat="1" applyFont="1" applyFill="1" applyBorder="1" applyAlignment="1" applyProtection="1">
      <alignment horizontal="left" vertical="center" wrapText="1"/>
      <protection locked="0"/>
    </xf>
    <xf numFmtId="3" fontId="40" fillId="0" borderId="13" xfId="1" applyNumberFormat="1" applyFont="1" applyFill="1" applyBorder="1" applyAlignment="1" applyProtection="1">
      <alignment horizontal="center" vertical="center"/>
      <protection locked="0"/>
    </xf>
    <xf numFmtId="3" fontId="40" fillId="0" borderId="14" xfId="1" applyNumberFormat="1" applyFont="1" applyFill="1" applyBorder="1" applyAlignment="1" applyProtection="1">
      <alignment horizontal="center" vertical="center"/>
      <protection locked="0"/>
    </xf>
    <xf numFmtId="3" fontId="40" fillId="0" borderId="18" xfId="1" applyNumberFormat="1" applyFont="1" applyFill="1" applyBorder="1" applyAlignment="1" applyProtection="1">
      <alignment horizontal="center" vertical="center"/>
      <protection locked="0"/>
    </xf>
    <xf numFmtId="3" fontId="40" fillId="0" borderId="16" xfId="1" applyNumberFormat="1" applyFont="1" applyFill="1" applyBorder="1" applyAlignment="1" applyProtection="1">
      <alignment horizontal="center" vertical="center"/>
      <protection locked="0"/>
    </xf>
    <xf numFmtId="3" fontId="40" fillId="0" borderId="1" xfId="1" applyNumberFormat="1" applyFont="1" applyFill="1" applyBorder="1" applyAlignment="1" applyProtection="1">
      <alignment horizontal="center" vertical="center"/>
      <protection locked="0"/>
    </xf>
    <xf numFmtId="3" fontId="40" fillId="0" borderId="20" xfId="1" applyNumberFormat="1" applyFont="1" applyFill="1" applyBorder="1" applyAlignment="1" applyProtection="1">
      <alignment horizontal="center" vertical="center"/>
      <protection locked="0"/>
    </xf>
    <xf numFmtId="3" fontId="40" fillId="0" borderId="19" xfId="1" applyNumberFormat="1" applyFont="1" applyFill="1" applyBorder="1" applyAlignment="1" applyProtection="1">
      <alignment horizontal="center" vertical="center"/>
      <protection locked="0"/>
    </xf>
    <xf numFmtId="3" fontId="40" fillId="0" borderId="21" xfId="1" applyNumberFormat="1" applyFont="1" applyFill="1" applyBorder="1" applyAlignment="1" applyProtection="1">
      <alignment horizontal="center" vertical="center"/>
      <protection locked="0"/>
    </xf>
    <xf numFmtId="3" fontId="40" fillId="0" borderId="19" xfId="1" applyNumberFormat="1" applyFont="1" applyFill="1" applyBorder="1" applyAlignment="1" applyProtection="1">
      <alignment horizontal="right" vertical="center"/>
      <protection locked="0"/>
    </xf>
    <xf numFmtId="3" fontId="40" fillId="0" borderId="14" xfId="1" applyNumberFormat="1" applyFont="1" applyFill="1" applyBorder="1" applyAlignment="1" applyProtection="1">
      <alignment horizontal="right" vertical="center"/>
      <protection locked="0"/>
    </xf>
    <xf numFmtId="3" fontId="40" fillId="0" borderId="21" xfId="1" applyNumberFormat="1" applyFont="1" applyFill="1" applyBorder="1" applyAlignment="1" applyProtection="1">
      <alignment horizontal="right" vertical="center"/>
      <protection locked="0"/>
    </xf>
    <xf numFmtId="3" fontId="40" fillId="0" borderId="1" xfId="1" applyNumberFormat="1" applyFont="1" applyFill="1" applyBorder="1" applyAlignment="1" applyProtection="1">
      <alignment horizontal="right" vertical="center"/>
      <protection locked="0"/>
    </xf>
    <xf numFmtId="3" fontId="40" fillId="0" borderId="14" xfId="1" applyNumberFormat="1" applyFont="1" applyFill="1" applyBorder="1" applyAlignment="1" applyProtection="1">
      <alignment horizontal="left" vertical="center"/>
      <protection locked="0"/>
    </xf>
    <xf numFmtId="3" fontId="40" fillId="0" borderId="18" xfId="1" applyNumberFormat="1" applyFont="1" applyFill="1" applyBorder="1" applyAlignment="1" applyProtection="1">
      <alignment horizontal="left" vertical="center"/>
      <protection locked="0"/>
    </xf>
    <xf numFmtId="3" fontId="40" fillId="0" borderId="1" xfId="1" applyNumberFormat="1" applyFont="1" applyFill="1" applyBorder="1" applyAlignment="1" applyProtection="1">
      <alignment horizontal="left" vertical="center"/>
      <protection locked="0"/>
    </xf>
    <xf numFmtId="3" fontId="40" fillId="0" borderId="20" xfId="1" applyNumberFormat="1" applyFont="1" applyFill="1" applyBorder="1" applyAlignment="1" applyProtection="1">
      <alignment horizontal="left" vertical="center"/>
      <protection locked="0"/>
    </xf>
    <xf numFmtId="3" fontId="40" fillId="0" borderId="15" xfId="1" applyNumberFormat="1" applyFont="1" applyFill="1" applyBorder="1" applyAlignment="1" applyProtection="1">
      <alignment horizontal="center" vertical="center"/>
      <protection locked="0"/>
    </xf>
    <xf numFmtId="3" fontId="40" fillId="0" borderId="17" xfId="1" applyNumberFormat="1" applyFont="1" applyFill="1" applyBorder="1" applyAlignment="1" applyProtection="1">
      <alignment horizontal="center" vertical="center"/>
      <protection locked="0"/>
    </xf>
    <xf numFmtId="0" fontId="42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2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18" xfId="1" applyNumberFormat="1" applyFont="1" applyFill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20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 applyProtection="1">
      <alignment horizontal="left"/>
      <protection locked="0"/>
    </xf>
    <xf numFmtId="0" fontId="18" fillId="0" borderId="9" xfId="1" applyNumberFormat="1" applyFont="1" applyFill="1" applyBorder="1" applyAlignment="1" applyProtection="1">
      <alignment horizontal="left" wrapText="1"/>
      <protection locked="0"/>
    </xf>
    <xf numFmtId="0" fontId="18" fillId="0" borderId="10" xfId="1" applyNumberFormat="1" applyFont="1" applyFill="1" applyBorder="1" applyAlignment="1" applyProtection="1">
      <alignment horizontal="left" wrapText="1"/>
      <protection locked="0"/>
    </xf>
    <xf numFmtId="3" fontId="5" fillId="0" borderId="16" xfId="1" applyNumberFormat="1" applyFont="1" applyFill="1" applyBorder="1" applyAlignment="1" applyProtection="1">
      <alignment horizontal="center"/>
      <protection locked="0"/>
    </xf>
    <xf numFmtId="3" fontId="5" fillId="0" borderId="1" xfId="1" applyNumberFormat="1" applyFont="1" applyFill="1" applyBorder="1" applyAlignment="1" applyProtection="1">
      <alignment horizontal="center"/>
      <protection locked="0"/>
    </xf>
    <xf numFmtId="3" fontId="5" fillId="0" borderId="20" xfId="1" applyNumberFormat="1" applyFont="1" applyFill="1" applyBorder="1" applyAlignment="1" applyProtection="1">
      <alignment horizontal="center"/>
      <protection locked="0"/>
    </xf>
    <xf numFmtId="3" fontId="5" fillId="0" borderId="21" xfId="1" applyNumberFormat="1" applyFont="1" applyFill="1" applyBorder="1" applyAlignment="1" applyProtection="1">
      <alignment horizontal="center"/>
      <protection locked="0"/>
    </xf>
    <xf numFmtId="3" fontId="5" fillId="0" borderId="17" xfId="1" applyNumberFormat="1" applyFont="1" applyFill="1" applyBorder="1" applyAlignment="1" applyProtection="1">
      <alignment horizontal="center"/>
      <protection locked="0"/>
    </xf>
    <xf numFmtId="0" fontId="5" fillId="0" borderId="14" xfId="1" applyNumberFormat="1" applyFont="1" applyFill="1" applyBorder="1" applyAlignment="1">
      <alignment horizontal="left" wrapText="1"/>
    </xf>
    <xf numFmtId="0" fontId="5" fillId="0" borderId="18" xfId="1" applyNumberFormat="1" applyFont="1" applyFill="1" applyBorder="1" applyAlignment="1">
      <alignment horizontal="left" wrapText="1"/>
    </xf>
    <xf numFmtId="49" fontId="5" fillId="0" borderId="50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>
      <alignment horizontal="center"/>
    </xf>
    <xf numFmtId="3" fontId="5" fillId="0" borderId="43" xfId="1" applyNumberFormat="1" applyFont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center"/>
    </xf>
    <xf numFmtId="0" fontId="5" fillId="0" borderId="14" xfId="1" applyNumberFormat="1" applyFont="1" applyFill="1" applyBorder="1" applyAlignment="1">
      <alignment horizontal="left" wrapText="1" indent="1"/>
    </xf>
    <xf numFmtId="0" fontId="5" fillId="0" borderId="18" xfId="1" applyNumberFormat="1" applyFont="1" applyFill="1" applyBorder="1" applyAlignment="1">
      <alignment horizontal="left" wrapText="1" indent="1"/>
    </xf>
    <xf numFmtId="0" fontId="18" fillId="0" borderId="1" xfId="1" applyNumberFormat="1" applyFont="1" applyFill="1" applyBorder="1" applyAlignment="1" applyProtection="1">
      <alignment horizontal="left" wrapText="1"/>
      <protection locked="0"/>
    </xf>
    <xf numFmtId="0" fontId="18" fillId="0" borderId="20" xfId="1" applyNumberFormat="1" applyFont="1" applyFill="1" applyBorder="1" applyAlignment="1" applyProtection="1">
      <alignment horizontal="left" wrapText="1"/>
      <protection locked="0"/>
    </xf>
    <xf numFmtId="3" fontId="5" fillId="0" borderId="8" xfId="1" applyNumberFormat="1" applyFont="1" applyFill="1" applyBorder="1" applyAlignment="1" applyProtection="1">
      <alignment horizontal="center"/>
      <protection locked="0"/>
    </xf>
    <xf numFmtId="3" fontId="5" fillId="0" borderId="9" xfId="1" applyNumberFormat="1" applyFont="1" applyFill="1" applyBorder="1" applyAlignment="1" applyProtection="1">
      <alignment horizontal="center"/>
      <protection locked="0"/>
    </xf>
    <xf numFmtId="3" fontId="5" fillId="0" borderId="10" xfId="1" applyNumberFormat="1" applyFont="1" applyFill="1" applyBorder="1" applyAlignment="1" applyProtection="1">
      <alignment horizontal="center"/>
      <protection locked="0"/>
    </xf>
    <xf numFmtId="3" fontId="5" fillId="0" borderId="11" xfId="1" applyNumberFormat="1" applyFont="1" applyFill="1" applyBorder="1" applyAlignment="1" applyProtection="1">
      <alignment horizontal="center"/>
      <protection locked="0"/>
    </xf>
    <xf numFmtId="3" fontId="5" fillId="0" borderId="12" xfId="1" applyNumberFormat="1" applyFont="1" applyFill="1" applyBorder="1" applyAlignment="1" applyProtection="1">
      <alignment horizontal="center"/>
      <protection locked="0"/>
    </xf>
    <xf numFmtId="0" fontId="5" fillId="0" borderId="14" xfId="1" applyNumberFormat="1" applyFont="1" applyFill="1" applyBorder="1" applyAlignment="1">
      <alignment horizontal="left" vertical="center" wrapText="1"/>
    </xf>
    <xf numFmtId="0" fontId="5" fillId="0" borderId="18" xfId="1" applyNumberFormat="1" applyFont="1" applyFill="1" applyBorder="1" applyAlignment="1">
      <alignment horizontal="left" vertical="center" wrapText="1"/>
    </xf>
    <xf numFmtId="3" fontId="5" fillId="0" borderId="38" xfId="1" applyNumberFormat="1" applyFont="1" applyFill="1" applyBorder="1" applyAlignment="1" applyProtection="1">
      <alignment horizontal="center"/>
      <protection locked="0"/>
    </xf>
    <xf numFmtId="3" fontId="5" fillId="0" borderId="39" xfId="1" applyNumberFormat="1" applyFont="1" applyFill="1" applyBorder="1" applyAlignment="1" applyProtection="1">
      <alignment horizontal="center"/>
      <protection locked="0"/>
    </xf>
    <xf numFmtId="3" fontId="5" fillId="0" borderId="40" xfId="1" applyNumberFormat="1" applyFont="1" applyFill="1" applyBorder="1" applyAlignment="1" applyProtection="1">
      <alignment horizontal="center"/>
      <protection locked="0"/>
    </xf>
    <xf numFmtId="3" fontId="5" fillId="0" borderId="41" xfId="1" applyNumberFormat="1" applyFont="1" applyFill="1" applyBorder="1" applyAlignment="1" applyProtection="1">
      <alignment horizontal="center"/>
      <protection locked="0"/>
    </xf>
    <xf numFmtId="3" fontId="5" fillId="0" borderId="42" xfId="1" applyNumberFormat="1" applyFont="1" applyFill="1" applyBorder="1" applyAlignment="1" applyProtection="1">
      <alignment horizontal="center"/>
      <protection locked="0"/>
    </xf>
    <xf numFmtId="49" fontId="5" fillId="0" borderId="9" xfId="1" applyNumberFormat="1" applyFont="1" applyFill="1" applyBorder="1" applyAlignment="1" applyProtection="1">
      <alignment horizontal="center"/>
      <protection locked="0"/>
    </xf>
    <xf numFmtId="0" fontId="5" fillId="0" borderId="19" xfId="1" applyNumberFormat="1" applyFont="1" applyFill="1" applyBorder="1" applyAlignment="1" applyProtection="1">
      <alignment horizontal="center"/>
      <protection locked="0"/>
    </xf>
    <xf numFmtId="0" fontId="5" fillId="0" borderId="14" xfId="1" applyNumberFormat="1" applyFont="1" applyFill="1" applyBorder="1" applyAlignment="1" applyProtection="1">
      <alignment horizontal="center"/>
      <protection locked="0"/>
    </xf>
    <xf numFmtId="0" fontId="5" fillId="0" borderId="18" xfId="1" applyNumberFormat="1" applyFont="1" applyFill="1" applyBorder="1" applyAlignment="1" applyProtection="1">
      <alignment horizontal="center"/>
      <protection locked="0"/>
    </xf>
    <xf numFmtId="49" fontId="5" fillId="0" borderId="1" xfId="1" applyNumberFormat="1" applyFont="1" applyFill="1" applyBorder="1" applyAlignment="1" applyProtection="1">
      <alignment horizontal="left"/>
      <protection locked="0"/>
    </xf>
    <xf numFmtId="0" fontId="5" fillId="0" borderId="9" xfId="1" applyNumberFormat="1" applyFont="1" applyFill="1" applyBorder="1" applyAlignment="1">
      <alignment horizontal="left" wrapText="1"/>
    </xf>
    <xf numFmtId="3" fontId="5" fillId="0" borderId="13" xfId="1" applyNumberFormat="1" applyFont="1" applyFill="1" applyBorder="1" applyAlignment="1" applyProtection="1">
      <alignment horizontal="center"/>
      <protection locked="0"/>
    </xf>
    <xf numFmtId="3" fontId="5" fillId="0" borderId="14" xfId="1" applyNumberFormat="1" applyFont="1" applyFill="1" applyBorder="1" applyAlignment="1" applyProtection="1">
      <alignment horizontal="center"/>
      <protection locked="0"/>
    </xf>
    <xf numFmtId="3" fontId="5" fillId="0" borderId="18" xfId="1" applyNumberFormat="1" applyFont="1" applyFill="1" applyBorder="1" applyAlignment="1" applyProtection="1">
      <alignment horizontal="center"/>
      <protection locked="0"/>
    </xf>
    <xf numFmtId="3" fontId="5" fillId="0" borderId="44" xfId="1" applyNumberFormat="1" applyFont="1" applyFill="1" applyBorder="1" applyAlignment="1" applyProtection="1">
      <alignment horizontal="center"/>
      <protection locked="0"/>
    </xf>
    <xf numFmtId="3" fontId="5" fillId="0" borderId="6" xfId="1" applyNumberFormat="1" applyFont="1" applyFill="1" applyBorder="1" applyAlignment="1" applyProtection="1">
      <alignment horizontal="center"/>
      <protection locked="0"/>
    </xf>
    <xf numFmtId="3" fontId="5" fillId="0" borderId="43" xfId="1" applyNumberFormat="1" applyFont="1" applyFill="1" applyBorder="1" applyAlignment="1" applyProtection="1">
      <alignment horizontal="center"/>
      <protection locked="0"/>
    </xf>
    <xf numFmtId="3" fontId="5" fillId="0" borderId="7" xfId="1" applyNumberFormat="1" applyFont="1" applyFill="1" applyBorder="1" applyAlignment="1" applyProtection="1">
      <alignment horizontal="center"/>
      <protection locked="0"/>
    </xf>
    <xf numFmtId="3" fontId="5" fillId="0" borderId="19" xfId="1" applyNumberFormat="1" applyFont="1" applyFill="1" applyBorder="1" applyAlignment="1" applyProtection="1">
      <alignment horizontal="center"/>
      <protection locked="0"/>
    </xf>
    <xf numFmtId="3" fontId="5" fillId="0" borderId="15" xfId="1" applyNumberFormat="1" applyFont="1" applyFill="1" applyBorder="1" applyAlignment="1" applyProtection="1">
      <alignment horizontal="center"/>
      <protection locked="0"/>
    </xf>
    <xf numFmtId="0" fontId="5" fillId="0" borderId="10" xfId="1" applyNumberFormat="1" applyFont="1" applyFill="1" applyBorder="1" applyAlignment="1">
      <alignment horizontal="left" wrapText="1"/>
    </xf>
    <xf numFmtId="0" fontId="5" fillId="0" borderId="9" xfId="1" applyNumberFormat="1" applyFont="1" applyFill="1" applyBorder="1" applyAlignment="1">
      <alignment horizontal="left" vertical="center" wrapText="1"/>
    </xf>
    <xf numFmtId="49" fontId="5" fillId="0" borderId="50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 applyProtection="1">
      <alignment horizontal="center"/>
      <protection locked="0"/>
    </xf>
    <xf numFmtId="3" fontId="5" fillId="0" borderId="3" xfId="1" applyNumberFormat="1" applyFont="1" applyFill="1" applyBorder="1" applyAlignment="1" applyProtection="1">
      <alignment horizontal="center"/>
      <protection locked="0"/>
    </xf>
    <xf numFmtId="3" fontId="5" fillId="0" borderId="4" xfId="1" applyNumberFormat="1" applyFont="1" applyFill="1" applyBorder="1" applyAlignment="1" applyProtection="1">
      <alignment horizontal="center"/>
      <protection locked="0"/>
    </xf>
    <xf numFmtId="3" fontId="5" fillId="0" borderId="2" xfId="1" applyNumberFormat="1" applyFont="1" applyFill="1" applyBorder="1" applyAlignment="1" applyProtection="1">
      <alignment horizontal="center"/>
      <protection locked="0"/>
    </xf>
    <xf numFmtId="3" fontId="5" fillId="0" borderId="23" xfId="1" applyNumberFormat="1" applyFont="1" applyFill="1" applyBorder="1" applyAlignment="1" applyProtection="1">
      <alignment horizontal="center"/>
      <protection locked="0"/>
    </xf>
    <xf numFmtId="0" fontId="15" fillId="0" borderId="19" xfId="1" applyNumberFormat="1" applyFont="1" applyBorder="1" applyAlignment="1">
      <alignment horizontal="center" vertical="center" wrapText="1"/>
    </xf>
    <xf numFmtId="0" fontId="15" fillId="0" borderId="14" xfId="1" applyNumberFormat="1" applyFont="1" applyBorder="1" applyAlignment="1">
      <alignment horizontal="center" vertical="center" wrapText="1"/>
    </xf>
    <xf numFmtId="0" fontId="15" fillId="0" borderId="18" xfId="1" applyNumberFormat="1" applyFont="1" applyBorder="1" applyAlignment="1">
      <alignment horizontal="center" vertical="center" wrapText="1"/>
    </xf>
    <xf numFmtId="0" fontId="15" fillId="0" borderId="41" xfId="1" applyNumberFormat="1" applyFont="1" applyBorder="1" applyAlignment="1">
      <alignment horizontal="center" vertical="center" wrapText="1"/>
    </xf>
    <xf numFmtId="0" fontId="15" fillId="0" borderId="39" xfId="1" applyNumberFormat="1" applyFont="1" applyBorder="1" applyAlignment="1">
      <alignment horizontal="center" vertical="center" wrapText="1"/>
    </xf>
    <xf numFmtId="0" fontId="15" fillId="0" borderId="40" xfId="1" applyNumberFormat="1" applyFont="1" applyBorder="1" applyAlignment="1">
      <alignment horizontal="center" vertical="center" wrapText="1"/>
    </xf>
    <xf numFmtId="0" fontId="15" fillId="0" borderId="11" xfId="1" applyNumberFormat="1" applyFont="1" applyBorder="1" applyAlignment="1">
      <alignment horizontal="center" vertical="center" wrapText="1"/>
    </xf>
    <xf numFmtId="0" fontId="15" fillId="0" borderId="9" xfId="1" applyNumberFormat="1" applyFont="1" applyBorder="1" applyAlignment="1">
      <alignment horizontal="center" vertical="center" wrapText="1"/>
    </xf>
    <xf numFmtId="0" fontId="15" fillId="0" borderId="10" xfId="1" applyNumberFormat="1" applyFont="1" applyBorder="1" applyAlignment="1">
      <alignment horizontal="center" vertical="center" wrapText="1"/>
    </xf>
    <xf numFmtId="0" fontId="15" fillId="0" borderId="2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4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/>
    </xf>
    <xf numFmtId="0" fontId="7" fillId="0" borderId="19" xfId="1" applyNumberFormat="1" applyFont="1" applyBorder="1" applyAlignment="1">
      <alignment horizontal="center" vertical="center" wrapText="1"/>
    </xf>
    <xf numFmtId="0" fontId="7" fillId="0" borderId="14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25" xfId="1" applyNumberFormat="1" applyFont="1" applyBorder="1" applyAlignment="1">
      <alignment horizontal="center" vertical="center" wrapText="1"/>
    </xf>
    <xf numFmtId="0" fontId="7" fillId="0" borderId="2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horizontal="center" vertical="center" wrapText="1"/>
    </xf>
    <xf numFmtId="0" fontId="7" fillId="0" borderId="19" xfId="1" applyNumberFormat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center" vertical="center"/>
    </xf>
    <xf numFmtId="0" fontId="7" fillId="0" borderId="18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29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0" fontId="7" fillId="0" borderId="30" xfId="1" applyNumberFormat="1" applyFont="1" applyBorder="1" applyAlignment="1">
      <alignment horizontal="center" vertical="center"/>
    </xf>
    <xf numFmtId="0" fontId="7" fillId="0" borderId="17" xfId="1" applyNumberFormat="1" applyFont="1" applyBorder="1" applyAlignment="1">
      <alignment horizontal="center" vertical="center"/>
    </xf>
    <xf numFmtId="49" fontId="20" fillId="0" borderId="19" xfId="1" applyNumberFormat="1" applyFont="1" applyBorder="1" applyAlignment="1">
      <alignment horizontal="center" vertical="center"/>
    </xf>
    <xf numFmtId="49" fontId="20" fillId="0" borderId="14" xfId="1" applyNumberFormat="1" applyFont="1" applyBorder="1" applyAlignment="1">
      <alignment horizontal="center" vertical="center"/>
    </xf>
    <xf numFmtId="49" fontId="20" fillId="0" borderId="18" xfId="1" applyNumberFormat="1" applyFont="1" applyBorder="1" applyAlignment="1">
      <alignment horizontal="center" vertical="center"/>
    </xf>
    <xf numFmtId="49" fontId="20" fillId="0" borderId="21" xfId="1" applyNumberFormat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49" fontId="20" fillId="0" borderId="20" xfId="1" applyNumberFormat="1" applyFont="1" applyBorder="1" applyAlignment="1">
      <alignment horizontal="center" vertical="center"/>
    </xf>
    <xf numFmtId="0" fontId="15" fillId="0" borderId="19" xfId="1" applyNumberFormat="1" applyFont="1" applyBorder="1" applyAlignment="1">
      <alignment horizontal="right"/>
    </xf>
    <xf numFmtId="0" fontId="15" fillId="0" borderId="14" xfId="1" applyNumberFormat="1" applyFont="1" applyBorder="1" applyAlignment="1">
      <alignment horizontal="right"/>
    </xf>
    <xf numFmtId="49" fontId="15" fillId="0" borderId="9" xfId="1" applyNumberFormat="1" applyFont="1" applyBorder="1" applyAlignment="1">
      <alignment horizontal="left"/>
    </xf>
    <xf numFmtId="0" fontId="15" fillId="0" borderId="14" xfId="1" applyNumberFormat="1" applyFont="1" applyBorder="1" applyAlignment="1">
      <alignment horizontal="left"/>
    </xf>
    <xf numFmtId="0" fontId="15" fillId="0" borderId="15" xfId="1" applyNumberFormat="1" applyFont="1" applyBorder="1" applyAlignment="1">
      <alignment horizontal="left"/>
    </xf>
    <xf numFmtId="0" fontId="7" fillId="0" borderId="13" xfId="1" applyNumberFormat="1" applyFont="1" applyBorder="1" applyAlignment="1">
      <alignment horizontal="center" vertical="center"/>
    </xf>
    <xf numFmtId="0" fontId="7" fillId="0" borderId="16" xfId="1" applyNumberFormat="1" applyFont="1" applyBorder="1" applyAlignment="1">
      <alignment horizontal="center" vertical="center"/>
    </xf>
    <xf numFmtId="0" fontId="7" fillId="0" borderId="27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27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6" xfId="1" applyNumberFormat="1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left" vertical="center" wrapText="1" indent="1"/>
    </xf>
    <xf numFmtId="0" fontId="7" fillId="0" borderId="18" xfId="1" applyNumberFormat="1" applyFont="1" applyBorder="1" applyAlignment="1">
      <alignment horizontal="left" vertical="center" wrapText="1" indent="1"/>
    </xf>
    <xf numFmtId="0" fontId="7" fillId="0" borderId="0" xfId="1" applyNumberFormat="1" applyFont="1" applyBorder="1" applyAlignment="1">
      <alignment horizontal="left" vertical="center" wrapText="1" indent="1"/>
    </xf>
    <xf numFmtId="0" fontId="7" fillId="0" borderId="25" xfId="1" applyNumberFormat="1" applyFont="1" applyBorder="1" applyAlignment="1">
      <alignment horizontal="left" vertical="center" wrapText="1" indent="1"/>
    </xf>
    <xf numFmtId="49" fontId="7" fillId="0" borderId="19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7" fillId="0" borderId="14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20" fillId="0" borderId="14" xfId="1" applyNumberFormat="1" applyFont="1" applyBorder="1" applyAlignment="1">
      <alignment horizontal="left" vertical="center" wrapText="1"/>
    </xf>
    <xf numFmtId="0" fontId="20" fillId="0" borderId="18" xfId="1" applyNumberFormat="1" applyFont="1" applyBorder="1" applyAlignment="1">
      <alignment horizontal="left" vertical="center" wrapText="1"/>
    </xf>
    <xf numFmtId="0" fontId="20" fillId="0" borderId="0" xfId="1" applyNumberFormat="1" applyFont="1" applyBorder="1" applyAlignment="1">
      <alignment horizontal="left" vertical="center" wrapText="1"/>
    </xf>
    <xf numFmtId="0" fontId="20" fillId="0" borderId="25" xfId="1" applyNumberFormat="1" applyFont="1" applyBorder="1" applyAlignment="1">
      <alignment horizontal="left" vertical="center" wrapText="1"/>
    </xf>
    <xf numFmtId="0" fontId="20" fillId="0" borderId="1" xfId="1" applyNumberFormat="1" applyFont="1" applyBorder="1" applyAlignment="1">
      <alignment horizontal="left" vertical="center" wrapText="1"/>
    </xf>
    <xf numFmtId="0" fontId="20" fillId="0" borderId="20" xfId="1" applyNumberFormat="1" applyFont="1" applyBorder="1" applyAlignment="1">
      <alignment horizontal="left" vertical="center" wrapText="1"/>
    </xf>
    <xf numFmtId="0" fontId="18" fillId="0" borderId="0" xfId="1" applyNumberFormat="1" applyFont="1" applyBorder="1" applyAlignment="1">
      <alignment horizontal="left" vertical="center" wrapText="1" indent="1"/>
    </xf>
    <xf numFmtId="0" fontId="18" fillId="0" borderId="25" xfId="1" applyNumberFormat="1" applyFont="1" applyBorder="1" applyAlignment="1">
      <alignment horizontal="left" vertical="center" wrapText="1" indent="1"/>
    </xf>
    <xf numFmtId="0" fontId="18" fillId="0" borderId="1" xfId="1" applyNumberFormat="1" applyFont="1" applyBorder="1" applyAlignment="1">
      <alignment horizontal="left" vertical="center" wrapText="1" indent="1"/>
    </xf>
    <xf numFmtId="0" fontId="18" fillId="0" borderId="20" xfId="1" applyNumberFormat="1" applyFont="1" applyBorder="1" applyAlignment="1">
      <alignment horizontal="left" vertical="center" wrapText="1" indent="1"/>
    </xf>
    <xf numFmtId="0" fontId="7" fillId="0" borderId="9" xfId="1" applyNumberFormat="1" applyFont="1" applyBorder="1" applyAlignment="1">
      <alignment horizontal="left" vertical="center"/>
    </xf>
    <xf numFmtId="0" fontId="7" fillId="0" borderId="10" xfId="1" applyNumberFormat="1" applyFont="1" applyBorder="1" applyAlignment="1">
      <alignment horizontal="left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32" xfId="1" applyNumberFormat="1" applyFont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0" fontId="7" fillId="0" borderId="38" xfId="1" applyNumberFormat="1" applyFont="1" applyBorder="1" applyAlignment="1">
      <alignment horizontal="center" vertical="center"/>
    </xf>
    <xf numFmtId="0" fontId="7" fillId="0" borderId="39" xfId="1" applyNumberFormat="1" applyFont="1" applyBorder="1" applyAlignment="1">
      <alignment horizontal="center" vertical="center"/>
    </xf>
    <xf numFmtId="0" fontId="7" fillId="0" borderId="40" xfId="1" applyNumberFormat="1" applyFont="1" applyBorder="1" applyAlignment="1">
      <alignment horizontal="center" vertical="center"/>
    </xf>
    <xf numFmtId="0" fontId="7" fillId="0" borderId="41" xfId="1" applyNumberFormat="1" applyFont="1" applyBorder="1" applyAlignment="1">
      <alignment horizontal="center" vertical="center"/>
    </xf>
    <xf numFmtId="0" fontId="7" fillId="0" borderId="42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24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/>
    </xf>
    <xf numFmtId="0" fontId="5" fillId="0" borderId="14" xfId="1" applyNumberFormat="1" applyFont="1" applyBorder="1" applyAlignment="1">
      <alignment horizontal="center"/>
    </xf>
    <xf numFmtId="0" fontId="5" fillId="0" borderId="18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/>
    </xf>
    <xf numFmtId="0" fontId="7" fillId="0" borderId="39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39" xfId="1" applyFont="1" applyBorder="1" applyAlignment="1">
      <alignment horizontal="left" vertical="center"/>
    </xf>
    <xf numFmtId="0" fontId="5" fillId="0" borderId="14" xfId="1" applyNumberFormat="1" applyFont="1" applyBorder="1" applyAlignment="1">
      <alignment horizontal="left" wrapText="1" indent="1"/>
    </xf>
    <xf numFmtId="0" fontId="5" fillId="0" borderId="18" xfId="1" applyNumberFormat="1" applyFont="1" applyBorder="1" applyAlignment="1">
      <alignment horizontal="left" wrapText="1" indent="1"/>
    </xf>
    <xf numFmtId="49" fontId="5" fillId="0" borderId="24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/>
    </xf>
    <xf numFmtId="0" fontId="5" fillId="0" borderId="16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20" xfId="1" applyNumberFormat="1" applyFont="1" applyBorder="1" applyAlignment="1">
      <alignment horizontal="center"/>
    </xf>
    <xf numFmtId="0" fontId="5" fillId="0" borderId="21" xfId="1" applyNumberFormat="1" applyFont="1" applyBorder="1" applyAlignment="1">
      <alignment horizontal="center"/>
    </xf>
    <xf numFmtId="0" fontId="5" fillId="0" borderId="15" xfId="1" applyNumberFormat="1" applyFont="1" applyBorder="1" applyAlignment="1">
      <alignment horizontal="center"/>
    </xf>
    <xf numFmtId="0" fontId="5" fillId="0" borderId="17" xfId="1" applyNumberFormat="1" applyFont="1" applyBorder="1" applyAlignment="1">
      <alignment horizontal="center"/>
    </xf>
    <xf numFmtId="0" fontId="18" fillId="0" borderId="1" xfId="1" applyNumberFormat="1" applyFont="1" applyBorder="1" applyAlignment="1">
      <alignment horizontal="left" wrapText="1" indent="1"/>
    </xf>
    <xf numFmtId="0" fontId="18" fillId="0" borderId="20" xfId="1" applyNumberFormat="1" applyFont="1" applyBorder="1" applyAlignment="1">
      <alignment horizontal="left" wrapText="1" indent="1"/>
    </xf>
    <xf numFmtId="49" fontId="5" fillId="0" borderId="2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left" wrapText="1"/>
    </xf>
    <xf numFmtId="0" fontId="5" fillId="0" borderId="10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0" fontId="5" fillId="0" borderId="43" xfId="1" applyNumberFormat="1" applyFont="1" applyBorder="1" applyAlignment="1">
      <alignment horizontal="center"/>
    </xf>
    <xf numFmtId="0" fontId="5" fillId="0" borderId="44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0" borderId="8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center"/>
    </xf>
    <xf numFmtId="0" fontId="5" fillId="0" borderId="10" xfId="1" applyNumberFormat="1" applyFont="1" applyBorder="1" applyAlignment="1">
      <alignment horizontal="center"/>
    </xf>
    <xf numFmtId="0" fontId="5" fillId="0" borderId="11" xfId="1" applyNumberFormat="1" applyFont="1" applyBorder="1" applyAlignment="1">
      <alignment horizontal="center"/>
    </xf>
    <xf numFmtId="0" fontId="5" fillId="0" borderId="12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left" vertical="center" wrapText="1"/>
    </xf>
    <xf numFmtId="0" fontId="5" fillId="0" borderId="10" xfId="1" applyNumberFormat="1" applyFont="1" applyBorder="1" applyAlignment="1">
      <alignment horizontal="left" vertical="center" wrapText="1"/>
    </xf>
    <xf numFmtId="0" fontId="5" fillId="0" borderId="22" xfId="1" applyNumberFormat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23" xfId="1" applyNumberFormat="1" applyFont="1" applyBorder="1" applyAlignment="1">
      <alignment horizontal="center"/>
    </xf>
    <xf numFmtId="0" fontId="15" fillId="0" borderId="24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15" fillId="0" borderId="25" xfId="1" applyNumberFormat="1" applyFont="1" applyFill="1" applyBorder="1" applyAlignment="1">
      <alignment horizontal="center" vertical="center" wrapText="1"/>
    </xf>
    <xf numFmtId="0" fontId="15" fillId="0" borderId="50" xfId="1" applyNumberFormat="1" applyFont="1" applyFill="1" applyBorder="1" applyAlignment="1">
      <alignment horizontal="center" vertical="center" wrapText="1"/>
    </xf>
    <xf numFmtId="0" fontId="15" fillId="0" borderId="45" xfId="1" applyNumberFormat="1" applyFont="1" applyFill="1" applyBorder="1" applyAlignment="1">
      <alignment horizontal="center" vertical="center" wrapText="1"/>
    </xf>
    <xf numFmtId="0" fontId="7" fillId="0" borderId="53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wrapText="1"/>
    </xf>
    <xf numFmtId="0" fontId="7" fillId="0" borderId="25" xfId="1" applyNumberFormat="1" applyFont="1" applyFill="1" applyBorder="1" applyAlignment="1">
      <alignment horizontal="left" wrapText="1"/>
    </xf>
    <xf numFmtId="0" fontId="7" fillId="0" borderId="44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43" xfId="1" applyNumberFormat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47" xfId="1" applyNumberFormat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wrapText="1"/>
    </xf>
    <xf numFmtId="0" fontId="7" fillId="0" borderId="4" xfId="1" applyNumberFormat="1" applyFont="1" applyFill="1" applyBorder="1" applyAlignment="1">
      <alignment horizontal="center" wrapText="1"/>
    </xf>
    <xf numFmtId="49" fontId="7" fillId="0" borderId="53" xfId="1" applyNumberFormat="1" applyFont="1" applyFill="1" applyBorder="1" applyAlignment="1">
      <alignment horizontal="center" vertical="center"/>
    </xf>
    <xf numFmtId="0" fontId="15" fillId="0" borderId="53" xfId="1" applyNumberFormat="1" applyFont="1" applyFill="1" applyBorder="1" applyAlignment="1">
      <alignment horizontal="center"/>
    </xf>
    <xf numFmtId="0" fontId="7" fillId="0" borderId="44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left" vertical="center" wrapText="1" indent="1"/>
    </xf>
    <xf numFmtId="0" fontId="7" fillId="0" borderId="18" xfId="1" applyNumberFormat="1" applyFont="1" applyFill="1" applyBorder="1" applyAlignment="1">
      <alignment horizontal="left" vertical="center" wrapText="1" indent="1"/>
    </xf>
    <xf numFmtId="0" fontId="7" fillId="0" borderId="50" xfId="1" applyNumberFormat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50" xfId="1" applyFont="1" applyFill="1" applyBorder="1" applyAlignment="1" applyProtection="1">
      <alignment horizontal="center" vertical="center"/>
      <protection locked="0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20" xfId="1" applyNumberFormat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 applyProtection="1">
      <alignment horizontal="center" vertical="center"/>
      <protection locked="0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18" fillId="0" borderId="14" xfId="1" applyNumberFormat="1" applyFont="1" applyFill="1" applyBorder="1" applyAlignment="1">
      <alignment horizontal="center" vertical="center" wrapText="1"/>
    </xf>
    <xf numFmtId="0" fontId="18" fillId="0" borderId="18" xfId="1" applyNumberFormat="1" applyFont="1" applyFill="1" applyBorder="1" applyAlignment="1">
      <alignment horizontal="center" vertical="center" wrapText="1"/>
    </xf>
    <xf numFmtId="0" fontId="7" fillId="0" borderId="45" xfId="1" applyFont="1" applyFill="1" applyBorder="1" applyAlignment="1" applyProtection="1">
      <alignment horizontal="center" vertical="center"/>
      <protection locked="0"/>
    </xf>
    <xf numFmtId="0" fontId="7" fillId="0" borderId="45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right"/>
    </xf>
    <xf numFmtId="0" fontId="15" fillId="0" borderId="9" xfId="1" applyNumberFormat="1" applyFont="1" applyFill="1" applyBorder="1" applyAlignment="1">
      <alignment horizontal="right"/>
    </xf>
    <xf numFmtId="0" fontId="15" fillId="0" borderId="9" xfId="1" applyNumberFormat="1" applyFont="1" applyFill="1" applyBorder="1" applyAlignment="1">
      <alignment horizontal="left"/>
    </xf>
    <xf numFmtId="0" fontId="7" fillId="0" borderId="45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51" xfId="1" applyFont="1" applyFill="1" applyBorder="1" applyAlignment="1">
      <alignment horizontal="center" vertical="center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1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65" xfId="1" applyNumberFormat="1" applyFont="1" applyFill="1" applyBorder="1" applyAlignment="1" applyProtection="1">
      <alignment horizontal="center" vertical="center"/>
      <protection locked="0"/>
    </xf>
    <xf numFmtId="0" fontId="7" fillId="0" borderId="41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7" fillId="0" borderId="65" xfId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>
      <alignment horizontal="center" vertical="center"/>
    </xf>
    <xf numFmtId="0" fontId="7" fillId="0" borderId="39" xfId="1" applyNumberFormat="1" applyFont="1" applyFill="1" applyBorder="1" applyAlignment="1">
      <alignment horizontal="center" vertical="center"/>
    </xf>
    <xf numFmtId="0" fontId="7" fillId="0" borderId="40" xfId="1" applyNumberFormat="1" applyFont="1" applyFill="1" applyBorder="1" applyAlignment="1">
      <alignment horizontal="center" vertical="center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65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left" vertical="center" wrapText="1"/>
    </xf>
    <xf numFmtId="0" fontId="5" fillId="0" borderId="46" xfId="1" applyNumberFormat="1" applyFont="1" applyFill="1" applyBorder="1" applyAlignment="1">
      <alignment horizontal="center"/>
    </xf>
    <xf numFmtId="0" fontId="5" fillId="0" borderId="47" xfId="1" applyNumberFormat="1" applyFont="1" applyFill="1" applyBorder="1" applyAlignment="1">
      <alignment horizontal="center"/>
    </xf>
    <xf numFmtId="0" fontId="5" fillId="0" borderId="48" xfId="1" applyNumberFormat="1" applyFont="1" applyFill="1" applyBorder="1" applyAlignment="1">
      <alignment horizontal="center"/>
    </xf>
    <xf numFmtId="0" fontId="5" fillId="0" borderId="14" xfId="1" applyNumberFormat="1" applyFont="1" applyFill="1" applyBorder="1" applyAlignment="1">
      <alignment horizontal="left" vertical="center" wrapText="1" indent="1"/>
    </xf>
    <xf numFmtId="0" fontId="5" fillId="0" borderId="18" xfId="1" applyNumberFormat="1" applyFont="1" applyFill="1" applyBorder="1" applyAlignment="1">
      <alignment horizontal="left" vertical="center" wrapText="1" indent="1"/>
    </xf>
    <xf numFmtId="0" fontId="5" fillId="0" borderId="49" xfId="1" applyNumberFormat="1" applyFont="1" applyFill="1" applyBorder="1" applyAlignment="1" applyProtection="1">
      <alignment horizontal="center"/>
      <protection locked="0"/>
    </xf>
    <xf numFmtId="0" fontId="5" fillId="0" borderId="50" xfId="1" applyNumberFormat="1" applyFont="1" applyFill="1" applyBorder="1" applyAlignment="1" applyProtection="1">
      <alignment horizontal="center"/>
      <protection locked="0"/>
    </xf>
    <xf numFmtId="0" fontId="5" fillId="0" borderId="51" xfId="1" applyNumberFormat="1" applyFont="1" applyFill="1" applyBorder="1" applyAlignment="1" applyProtection="1">
      <alignment horizontal="center"/>
      <protection locked="0"/>
    </xf>
    <xf numFmtId="0" fontId="18" fillId="0" borderId="1" xfId="1" applyNumberFormat="1" applyFont="1" applyFill="1" applyBorder="1" applyAlignment="1">
      <alignment horizontal="left" vertical="center" wrapText="1" indent="1"/>
    </xf>
    <xf numFmtId="0" fontId="18" fillId="0" borderId="20" xfId="1" applyNumberFormat="1" applyFont="1" applyFill="1" applyBorder="1" applyAlignment="1">
      <alignment horizontal="left" vertical="center" wrapText="1" indent="1"/>
    </xf>
    <xf numFmtId="0" fontId="5" fillId="0" borderId="50" xfId="1" applyNumberFormat="1" applyFont="1" applyFill="1" applyBorder="1" applyAlignment="1">
      <alignment horizontal="center"/>
    </xf>
    <xf numFmtId="0" fontId="5" fillId="0" borderId="51" xfId="1" applyNumberFormat="1" applyFont="1" applyFill="1" applyBorder="1" applyAlignment="1">
      <alignment horizontal="center"/>
    </xf>
    <xf numFmtId="0" fontId="5" fillId="0" borderId="49" xfId="1" applyNumberFormat="1" applyFont="1" applyBorder="1" applyAlignment="1" applyProtection="1">
      <alignment horizontal="center"/>
      <protection locked="0"/>
    </xf>
    <xf numFmtId="0" fontId="5" fillId="0" borderId="50" xfId="1" applyNumberFormat="1" applyFont="1" applyBorder="1" applyAlignment="1" applyProtection="1">
      <alignment horizontal="center"/>
      <protection locked="0"/>
    </xf>
    <xf numFmtId="0" fontId="5" fillId="0" borderId="52" xfId="1" applyNumberFormat="1" applyFont="1" applyBorder="1" applyAlignment="1" applyProtection="1">
      <alignment horizontal="center"/>
      <protection locked="0"/>
    </xf>
    <xf numFmtId="0" fontId="5" fillId="0" borderId="53" xfId="1" applyNumberFormat="1" applyFont="1" applyBorder="1" applyAlignment="1" applyProtection="1">
      <alignment horizontal="center"/>
      <protection locked="0"/>
    </xf>
    <xf numFmtId="0" fontId="5" fillId="0" borderId="53" xfId="1" applyNumberFormat="1" applyFont="1" applyFill="1" applyBorder="1" applyAlignment="1" applyProtection="1">
      <alignment horizontal="center"/>
      <protection locked="0"/>
    </xf>
    <xf numFmtId="0" fontId="5" fillId="0" borderId="54" xfId="1" applyNumberFormat="1" applyFont="1" applyFill="1" applyBorder="1" applyAlignment="1" applyProtection="1">
      <alignment horizontal="center"/>
      <protection locked="0"/>
    </xf>
    <xf numFmtId="0" fontId="5" fillId="0" borderId="49" xfId="1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5" fillId="0" borderId="24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25" xfId="1" applyNumberFormat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1" xfId="1" applyNumberFormat="1" applyFont="1" applyFill="1" applyBorder="1" applyAlignment="1">
      <alignment horizontal="center" vertical="center"/>
    </xf>
    <xf numFmtId="0" fontId="7" fillId="0" borderId="64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3" xfId="1" applyNumberFormat="1" applyFont="1" applyFill="1" applyBorder="1" applyAlignment="1">
      <alignment horizontal="center"/>
    </xf>
    <xf numFmtId="0" fontId="7" fillId="0" borderId="32" xfId="1" applyFont="1" applyFill="1" applyBorder="1" applyAlignment="1">
      <alignment horizontal="left" vertical="center"/>
    </xf>
    <xf numFmtId="0" fontId="7" fillId="0" borderId="56" xfId="1" applyNumberFormat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18" fillId="0" borderId="0" xfId="1" applyNumberFormat="1" applyFont="1" applyFill="1" applyBorder="1" applyAlignment="1">
      <alignment horizontal="left" vertical="center" wrapText="1" indent="1"/>
    </xf>
    <xf numFmtId="0" fontId="18" fillId="0" borderId="25" xfId="1" applyNumberFormat="1" applyFont="1" applyFill="1" applyBorder="1" applyAlignment="1">
      <alignment horizontal="left" vertical="center" wrapText="1" indent="1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49" fontId="7" fillId="0" borderId="50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 applyProtection="1">
      <alignment horizontal="center" vertical="center"/>
      <protection locked="0"/>
    </xf>
    <xf numFmtId="49" fontId="7" fillId="0" borderId="9" xfId="1" applyNumberFormat="1" applyFont="1" applyFill="1" applyBorder="1" applyAlignment="1" applyProtection="1">
      <alignment horizontal="center" vertical="center"/>
      <protection locked="0"/>
    </xf>
    <xf numFmtId="49" fontId="7" fillId="0" borderId="10" xfId="1" applyNumberFormat="1" applyFont="1" applyFill="1" applyBorder="1" applyAlignment="1" applyProtection="1">
      <alignment horizontal="center" vertical="center"/>
      <protection locked="0"/>
    </xf>
    <xf numFmtId="49" fontId="7" fillId="0" borderId="56" xfId="1" applyNumberFormat="1" applyFont="1" applyFill="1" applyBorder="1" applyAlignment="1">
      <alignment horizontal="center" vertical="center"/>
    </xf>
    <xf numFmtId="49" fontId="7" fillId="3" borderId="19" xfId="1" applyNumberFormat="1" applyFont="1" applyFill="1" applyBorder="1" applyAlignment="1">
      <alignment horizontal="center" vertical="center"/>
    </xf>
    <xf numFmtId="49" fontId="7" fillId="3" borderId="14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/>
    </xf>
    <xf numFmtId="49" fontId="15" fillId="3" borderId="9" xfId="1" applyNumberFormat="1" applyFont="1" applyFill="1" applyBorder="1" applyAlignment="1">
      <alignment horizontal="left"/>
    </xf>
    <xf numFmtId="49" fontId="7" fillId="0" borderId="45" xfId="1" applyNumberFormat="1" applyFont="1" applyFill="1" applyBorder="1" applyAlignment="1" applyProtection="1">
      <alignment horizontal="center" vertical="center"/>
      <protection locked="0"/>
    </xf>
    <xf numFmtId="49" fontId="7" fillId="0" borderId="45" xfId="1" applyNumberFormat="1" applyFont="1" applyFill="1" applyBorder="1" applyAlignment="1">
      <alignment horizontal="center" vertical="center"/>
    </xf>
    <xf numFmtId="0" fontId="18" fillId="0" borderId="14" xfId="1" applyNumberFormat="1" applyFont="1" applyFill="1" applyBorder="1" applyAlignment="1">
      <alignment vertical="center" wrapText="1"/>
    </xf>
    <xf numFmtId="0" fontId="18" fillId="0" borderId="18" xfId="1" applyNumberFormat="1" applyFont="1" applyFill="1" applyBorder="1" applyAlignment="1">
      <alignment vertical="center" wrapText="1"/>
    </xf>
    <xf numFmtId="0" fontId="18" fillId="0" borderId="1" xfId="1" applyNumberFormat="1" applyFont="1" applyFill="1" applyBorder="1" applyAlignment="1">
      <alignment vertical="center" wrapText="1"/>
    </xf>
    <xf numFmtId="0" fontId="18" fillId="0" borderId="20" xfId="1" applyNumberFormat="1" applyFont="1" applyFill="1" applyBorder="1" applyAlignment="1">
      <alignment vertical="center" wrapText="1"/>
    </xf>
    <xf numFmtId="0" fontId="18" fillId="3" borderId="0" xfId="1" applyNumberFormat="1" applyFont="1" applyFill="1" applyBorder="1" applyAlignment="1">
      <alignment vertical="center" wrapText="1"/>
    </xf>
    <xf numFmtId="0" fontId="18" fillId="3" borderId="25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 applyProtection="1">
      <alignment horizontal="center" vertical="center"/>
      <protection locked="0"/>
    </xf>
    <xf numFmtId="0" fontId="7" fillId="3" borderId="14" xfId="1" applyNumberFormat="1" applyFont="1" applyFill="1" applyBorder="1" applyAlignment="1" applyProtection="1">
      <alignment horizontal="center" vertical="center"/>
      <protection locked="0"/>
    </xf>
    <xf numFmtId="0" fontId="7" fillId="3" borderId="18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0" xfId="1" applyNumberFormat="1" applyFont="1" applyFill="1" applyBorder="1" applyAlignment="1" applyProtection="1">
      <alignment horizontal="center" vertical="center"/>
      <protection locked="0"/>
    </xf>
    <xf numFmtId="0" fontId="7" fillId="3" borderId="45" xfId="1" applyNumberFormat="1" applyFont="1" applyFill="1" applyBorder="1" applyAlignment="1" applyProtection="1">
      <alignment horizontal="center" vertical="center"/>
      <protection locked="0"/>
    </xf>
    <xf numFmtId="0" fontId="7" fillId="3" borderId="45" xfId="1" applyNumberFormat="1" applyFont="1" applyFill="1" applyBorder="1" applyAlignment="1">
      <alignment horizontal="center" vertical="center"/>
    </xf>
    <xf numFmtId="49" fontId="7" fillId="3" borderId="50" xfId="1" applyNumberFormat="1" applyFont="1" applyFill="1" applyBorder="1" applyAlignment="1">
      <alignment horizontal="center" vertical="center"/>
    </xf>
    <xf numFmtId="0" fontId="7" fillId="3" borderId="50" xfId="1" applyNumberFormat="1" applyFont="1" applyFill="1" applyBorder="1" applyAlignment="1">
      <alignment horizontal="center" vertical="center"/>
    </xf>
    <xf numFmtId="0" fontId="7" fillId="3" borderId="56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left" vertical="center"/>
    </xf>
    <xf numFmtId="0" fontId="7" fillId="0" borderId="18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25" xfId="1" applyNumberFormat="1" applyFont="1" applyFill="1" applyBorder="1" applyAlignment="1">
      <alignment horizontal="left" vertical="center"/>
    </xf>
    <xf numFmtId="0" fontId="7" fillId="0" borderId="1" xfId="1" applyNumberFormat="1" applyFont="1" applyFill="1" applyBorder="1" applyAlignment="1">
      <alignment horizontal="left" vertical="center"/>
    </xf>
    <xf numFmtId="0" fontId="7" fillId="0" borderId="20" xfId="1" applyNumberFormat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38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left"/>
    </xf>
    <xf numFmtId="0" fontId="5" fillId="0" borderId="2" xfId="1" applyNumberFormat="1" applyFont="1" applyFill="1" applyBorder="1" applyAlignment="1">
      <alignment horizontal="center" vertical="top" wrapText="1"/>
    </xf>
    <xf numFmtId="0" fontId="5" fillId="0" borderId="3" xfId="1" applyNumberFormat="1" applyFont="1" applyFill="1" applyBorder="1" applyAlignment="1">
      <alignment horizontal="center" vertical="top" wrapText="1"/>
    </xf>
    <xf numFmtId="0" fontId="5" fillId="0" borderId="4" xfId="1" applyNumberFormat="1" applyFont="1" applyFill="1" applyBorder="1" applyAlignment="1">
      <alignment horizontal="center" vertical="top" wrapText="1"/>
    </xf>
    <xf numFmtId="164" fontId="7" fillId="0" borderId="5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43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  <protection locked="0"/>
    </xf>
    <xf numFmtId="164" fontId="7" fillId="0" borderId="14" xfId="1" applyNumberFormat="1" applyFont="1" applyFill="1" applyBorder="1" applyAlignment="1" applyProtection="1">
      <alignment horizontal="center" vertical="center"/>
      <protection locked="0"/>
    </xf>
    <xf numFmtId="164" fontId="7" fillId="0" borderId="18" xfId="1" applyNumberFormat="1" applyFont="1" applyFill="1" applyBorder="1" applyAlignment="1" applyProtection="1">
      <alignment horizontal="center" vertical="center"/>
      <protection locked="0"/>
    </xf>
    <xf numFmtId="164" fontId="7" fillId="0" borderId="16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20" xfId="1" applyNumberFormat="1" applyFont="1" applyFill="1" applyBorder="1" applyAlignment="1" applyProtection="1">
      <alignment horizontal="center" vertical="center"/>
      <protection locked="0"/>
    </xf>
    <xf numFmtId="164" fontId="7" fillId="0" borderId="19" xfId="1" applyNumberFormat="1" applyFont="1" applyFill="1" applyBorder="1" applyAlignment="1" applyProtection="1">
      <alignment horizontal="center" vertical="center"/>
      <protection locked="0"/>
    </xf>
    <xf numFmtId="164" fontId="7" fillId="0" borderId="21" xfId="1" applyNumberFormat="1" applyFont="1" applyFill="1" applyBorder="1" applyAlignment="1" applyProtection="1">
      <alignment horizontal="center" vertical="center"/>
      <protection locked="0"/>
    </xf>
    <xf numFmtId="0" fontId="18" fillId="0" borderId="1" xfId="1" applyNumberFormat="1" applyFont="1" applyFill="1" applyBorder="1" applyAlignment="1">
      <alignment vertical="center"/>
    </xf>
    <xf numFmtId="0" fontId="18" fillId="0" borderId="20" xfId="1" applyNumberFormat="1" applyFont="1" applyFill="1" applyBorder="1" applyAlignment="1">
      <alignment vertical="center"/>
    </xf>
    <xf numFmtId="0" fontId="7" fillId="3" borderId="19" xfId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15" xfId="1" applyNumberFormat="1" applyFont="1" applyFill="1" applyBorder="1" applyAlignment="1">
      <alignment horizontal="center" vertical="center"/>
    </xf>
    <xf numFmtId="49" fontId="15" fillId="3" borderId="14" xfId="1" applyNumberFormat="1" applyFont="1" applyFill="1" applyBorder="1" applyAlignment="1">
      <alignment horizontal="left"/>
    </xf>
    <xf numFmtId="0" fontId="7" fillId="3" borderId="19" xfId="1" applyNumberFormat="1" applyFont="1" applyFill="1" applyBorder="1" applyAlignment="1" applyProtection="1">
      <alignment horizontal="center" vertical="center"/>
      <protection locked="0"/>
    </xf>
    <xf numFmtId="0" fontId="7" fillId="3" borderId="50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7" fillId="3" borderId="11" xfId="1" applyNumberFormat="1" applyFont="1" applyFill="1" applyBorder="1" applyAlignment="1">
      <alignment horizontal="center" vertical="center"/>
    </xf>
    <xf numFmtId="0" fontId="7" fillId="3" borderId="9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8" fillId="3" borderId="14" xfId="1" applyNumberFormat="1" applyFont="1" applyFill="1" applyBorder="1" applyAlignment="1">
      <alignment vertical="center" wrapText="1"/>
    </xf>
    <xf numFmtId="0" fontId="18" fillId="3" borderId="18" xfId="1" applyNumberFormat="1" applyFont="1" applyFill="1" applyBorder="1" applyAlignment="1">
      <alignment vertical="center" wrapText="1"/>
    </xf>
    <xf numFmtId="0" fontId="18" fillId="3" borderId="1" xfId="1" applyNumberFormat="1" applyFont="1" applyFill="1" applyBorder="1" applyAlignment="1">
      <alignment vertical="center" wrapText="1"/>
    </xf>
    <xf numFmtId="0" fontId="18" fillId="3" borderId="20" xfId="1" applyNumberFormat="1" applyFont="1" applyFill="1" applyBorder="1" applyAlignment="1">
      <alignment vertical="center" wrapText="1"/>
    </xf>
    <xf numFmtId="0" fontId="6" fillId="3" borderId="0" xfId="1" applyNumberFormat="1" applyFont="1" applyFill="1" applyBorder="1" applyAlignment="1">
      <alignment horizontal="center"/>
    </xf>
    <xf numFmtId="0" fontId="7" fillId="3" borderId="19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8" xfId="1" applyNumberFormat="1" applyFont="1" applyFill="1" applyBorder="1" applyAlignment="1">
      <alignment horizontal="center" vertical="center" wrapText="1"/>
    </xf>
    <xf numFmtId="0" fontId="7" fillId="3" borderId="24" xfId="1" applyNumberFormat="1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7" fillId="3" borderId="25" xfId="1" applyNumberFormat="1" applyFont="1" applyFill="1" applyBorder="1" applyAlignment="1">
      <alignment horizontal="center" vertical="center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3" borderId="20" xfId="1" applyNumberFormat="1" applyFont="1" applyFill="1" applyBorder="1" applyAlignment="1">
      <alignment horizontal="center" vertical="center" wrapText="1"/>
    </xf>
    <xf numFmtId="0" fontId="7" fillId="3" borderId="18" xfId="1" applyNumberFormat="1" applyFont="1" applyFill="1" applyBorder="1" applyAlignment="1">
      <alignment horizontal="center" vertical="center"/>
    </xf>
    <xf numFmtId="0" fontId="7" fillId="3" borderId="24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0" fontId="7" fillId="3" borderId="25" xfId="1" applyNumberFormat="1" applyFont="1" applyFill="1" applyBorder="1" applyAlignment="1">
      <alignment horizontal="center"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20" xfId="1" applyNumberFormat="1" applyFont="1" applyFill="1" applyBorder="1" applyAlignment="1">
      <alignment horizontal="center" vertical="center"/>
    </xf>
    <xf numFmtId="0" fontId="7" fillId="3" borderId="41" xfId="1" applyNumberFormat="1" applyFont="1" applyFill="1" applyBorder="1" applyAlignment="1">
      <alignment horizontal="center" vertical="center" wrapText="1"/>
    </xf>
    <xf numFmtId="0" fontId="7" fillId="3" borderId="39" xfId="1" applyNumberFormat="1" applyFont="1" applyFill="1" applyBorder="1" applyAlignment="1">
      <alignment horizontal="center" vertical="center" wrapText="1"/>
    </xf>
    <xf numFmtId="0" fontId="7" fillId="3" borderId="40" xfId="1" applyNumberFormat="1" applyFont="1" applyFill="1" applyBorder="1" applyAlignment="1">
      <alignment horizontal="center" vertical="center" wrapText="1"/>
    </xf>
    <xf numFmtId="0" fontId="7" fillId="3" borderId="11" xfId="1" applyNumberFormat="1" applyFont="1" applyFill="1" applyBorder="1" applyAlignment="1">
      <alignment horizontal="center" vertical="center" wrapText="1"/>
    </xf>
    <xf numFmtId="0" fontId="7" fillId="3" borderId="9" xfId="1" applyNumberFormat="1" applyFont="1" applyFill="1" applyBorder="1" applyAlignment="1">
      <alignment horizontal="center" vertical="center" wrapText="1"/>
    </xf>
    <xf numFmtId="0" fontId="7" fillId="3" borderId="10" xfId="1" applyNumberFormat="1" applyFont="1" applyFill="1" applyBorder="1" applyAlignment="1">
      <alignment horizontal="center" vertical="center" wrapText="1"/>
    </xf>
    <xf numFmtId="0" fontId="15" fillId="3" borderId="19" xfId="1" applyNumberFormat="1" applyFont="1" applyFill="1" applyBorder="1" applyAlignment="1">
      <alignment horizontal="center" vertical="center" wrapText="1"/>
    </xf>
    <xf numFmtId="0" fontId="15" fillId="3" borderId="14" xfId="1" applyNumberFormat="1" applyFont="1" applyFill="1" applyBorder="1" applyAlignment="1">
      <alignment horizontal="center" vertical="center" wrapText="1"/>
    </xf>
    <xf numFmtId="0" fontId="15" fillId="3" borderId="18" xfId="1" applyNumberFormat="1" applyFont="1" applyFill="1" applyBorder="1" applyAlignment="1">
      <alignment horizontal="center" vertical="center" wrapText="1"/>
    </xf>
    <xf numFmtId="0" fontId="15" fillId="3" borderId="41" xfId="1" applyNumberFormat="1" applyFont="1" applyFill="1" applyBorder="1" applyAlignment="1">
      <alignment horizontal="center" vertical="center" wrapText="1"/>
    </xf>
    <xf numFmtId="0" fontId="15" fillId="3" borderId="39" xfId="1" applyNumberFormat="1" applyFont="1" applyFill="1" applyBorder="1" applyAlignment="1">
      <alignment horizontal="center" vertical="center" wrapText="1"/>
    </xf>
    <xf numFmtId="0" fontId="15" fillId="3" borderId="40" xfId="1" applyNumberFormat="1" applyFont="1" applyFill="1" applyBorder="1" applyAlignment="1">
      <alignment horizontal="center" vertical="center" wrapText="1"/>
    </xf>
    <xf numFmtId="0" fontId="15" fillId="3" borderId="2" xfId="1" applyNumberFormat="1" applyFont="1" applyFill="1" applyBorder="1" applyAlignment="1">
      <alignment horizontal="center" vertical="center" wrapText="1"/>
    </xf>
    <xf numFmtId="0" fontId="15" fillId="3" borderId="3" xfId="1" applyNumberFormat="1" applyFont="1" applyFill="1" applyBorder="1" applyAlignment="1">
      <alignment horizontal="center" vertical="center" wrapText="1"/>
    </xf>
    <xf numFmtId="0" fontId="15" fillId="3" borderId="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left" vertical="center" wrapText="1"/>
    </xf>
    <xf numFmtId="0" fontId="7" fillId="3" borderId="0" xfId="1" applyNumberFormat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left" vertical="center" wrapText="1"/>
    </xf>
    <xf numFmtId="49" fontId="7" fillId="3" borderId="2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20" xfId="1" applyNumberFormat="1" applyFont="1" applyFill="1" applyBorder="1" applyAlignment="1">
      <alignment horizontal="center" vertical="center"/>
    </xf>
    <xf numFmtId="0" fontId="7" fillId="3" borderId="26" xfId="1" applyNumberFormat="1" applyFont="1" applyFill="1" applyBorder="1" applyAlignment="1">
      <alignment horizontal="center" vertical="center"/>
    </xf>
    <xf numFmtId="0" fontId="7" fillId="3" borderId="27" xfId="1" applyNumberFormat="1" applyFont="1" applyFill="1" applyBorder="1" applyAlignment="1">
      <alignment horizontal="center" vertical="center"/>
    </xf>
    <xf numFmtId="0" fontId="7" fillId="3" borderId="28" xfId="1" applyNumberFormat="1" applyFont="1" applyFill="1" applyBorder="1" applyAlignment="1">
      <alignment horizontal="center" vertical="center"/>
    </xf>
    <xf numFmtId="0" fontId="7" fillId="3" borderId="16" xfId="1" applyNumberFormat="1" applyFont="1" applyFill="1" applyBorder="1" applyAlignment="1">
      <alignment horizontal="center" vertical="center"/>
    </xf>
    <xf numFmtId="0" fontId="7" fillId="3" borderId="29" xfId="1" applyNumberFormat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30" xfId="1" applyNumberFormat="1" applyFont="1" applyFill="1" applyBorder="1" applyAlignment="1">
      <alignment horizontal="center" vertical="center"/>
    </xf>
    <xf numFmtId="0" fontId="7" fillId="3" borderId="17" xfId="1" applyNumberFormat="1" applyFont="1" applyFill="1" applyBorder="1" applyAlignment="1">
      <alignment horizontal="center" vertical="center"/>
    </xf>
    <xf numFmtId="49" fontId="15" fillId="3" borderId="0" xfId="1" applyNumberFormat="1" applyFont="1" applyFill="1" applyBorder="1" applyAlignment="1">
      <alignment horizontal="left"/>
    </xf>
    <xf numFmtId="0" fontId="7" fillId="3" borderId="31" xfId="1" applyNumberFormat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32" xfId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horizontal="left" vertical="center" wrapText="1" indent="1"/>
    </xf>
    <xf numFmtId="0" fontId="7" fillId="3" borderId="18" xfId="1" applyNumberFormat="1" applyFont="1" applyFill="1" applyBorder="1" applyAlignment="1">
      <alignment horizontal="left" vertical="center" wrapText="1" indent="1"/>
    </xf>
    <xf numFmtId="0" fontId="7" fillId="3" borderId="49" xfId="1" applyNumberFormat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horizontal="center" vertical="center"/>
    </xf>
    <xf numFmtId="0" fontId="7" fillId="3" borderId="19" xfId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horizontal="center" vertical="center"/>
      <protection locked="0"/>
    </xf>
    <xf numFmtId="0" fontId="7" fillId="3" borderId="18" xfId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>
      <alignment horizontal="center" vertical="center"/>
    </xf>
    <xf numFmtId="49" fontId="7" fillId="3" borderId="9" xfId="1" applyNumberFormat="1" applyFont="1" applyFill="1" applyBorder="1" applyAlignment="1">
      <alignment horizontal="center" vertical="center"/>
    </xf>
    <xf numFmtId="49" fontId="7" fillId="3" borderId="10" xfId="1" applyNumberFormat="1" applyFont="1" applyFill="1" applyBorder="1" applyAlignment="1">
      <alignment horizontal="center" vertical="center"/>
    </xf>
    <xf numFmtId="0" fontId="7" fillId="3" borderId="8" xfId="1" applyNumberFormat="1" applyFont="1" applyFill="1" applyBorder="1" applyAlignment="1" applyProtection="1">
      <alignment horizontal="center" vertical="center"/>
      <protection locked="0"/>
    </xf>
    <xf numFmtId="0" fontId="7" fillId="3" borderId="9" xfId="1" applyNumberFormat="1" applyFont="1" applyFill="1" applyBorder="1" applyAlignment="1" applyProtection="1">
      <alignment horizontal="center" vertical="center"/>
      <protection locked="0"/>
    </xf>
    <xf numFmtId="0" fontId="7" fillId="3" borderId="11" xfId="1" applyNumberFormat="1" applyFont="1" applyFill="1" applyBorder="1" applyAlignment="1" applyProtection="1">
      <alignment horizontal="center" vertical="center"/>
      <protection locked="0"/>
    </xf>
    <xf numFmtId="0" fontId="7" fillId="3" borderId="10" xfId="1" applyNumberFormat="1" applyFont="1" applyFill="1" applyBorder="1" applyAlignment="1" applyProtection="1">
      <alignment horizontal="center" vertical="center"/>
      <protection locked="0"/>
    </xf>
    <xf numFmtId="0" fontId="7" fillId="3" borderId="14" xfId="1" applyNumberFormat="1" applyFont="1" applyFill="1" applyBorder="1" applyAlignment="1">
      <alignment horizontal="left" vertical="center"/>
    </xf>
    <xf numFmtId="0" fontId="7" fillId="3" borderId="18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left" vertical="center"/>
    </xf>
    <xf numFmtId="0" fontId="7" fillId="3" borderId="25" xfId="1" applyNumberFormat="1" applyFont="1" applyFill="1" applyBorder="1" applyAlignment="1">
      <alignment horizontal="left" vertical="center"/>
    </xf>
    <xf numFmtId="0" fontId="7" fillId="3" borderId="1" xfId="1" applyNumberFormat="1" applyFont="1" applyFill="1" applyBorder="1" applyAlignment="1">
      <alignment horizontal="left" vertical="center"/>
    </xf>
    <xf numFmtId="0" fontId="7" fillId="3" borderId="20" xfId="1" applyNumberFormat="1" applyFont="1" applyFill="1" applyBorder="1" applyAlignment="1">
      <alignment horizontal="left" vertical="center"/>
    </xf>
    <xf numFmtId="0" fontId="7" fillId="3" borderId="13" xfId="1" applyNumberFormat="1" applyFont="1" applyFill="1" applyBorder="1" applyAlignment="1">
      <alignment horizontal="center" vertical="center"/>
    </xf>
    <xf numFmtId="0" fontId="7" fillId="3" borderId="41" xfId="1" applyFont="1" applyFill="1" applyBorder="1" applyAlignment="1">
      <alignment horizontal="center" vertical="center"/>
    </xf>
    <xf numFmtId="0" fontId="7" fillId="3" borderId="39" xfId="1" applyFont="1" applyFill="1" applyBorder="1" applyAlignment="1">
      <alignment horizontal="center" vertical="center"/>
    </xf>
    <xf numFmtId="0" fontId="7" fillId="3" borderId="40" xfId="1" applyFont="1" applyFill="1" applyBorder="1" applyAlignment="1">
      <alignment horizontal="center" vertical="center"/>
    </xf>
    <xf numFmtId="0" fontId="7" fillId="3" borderId="38" xfId="1" applyNumberFormat="1" applyFont="1" applyFill="1" applyBorder="1" applyAlignment="1">
      <alignment horizontal="center" vertical="center"/>
    </xf>
    <xf numFmtId="0" fontId="7" fillId="3" borderId="39" xfId="1" applyNumberFormat="1" applyFont="1" applyFill="1" applyBorder="1" applyAlignment="1">
      <alignment horizontal="center" vertical="center"/>
    </xf>
    <xf numFmtId="0" fontId="7" fillId="3" borderId="42" xfId="1" applyNumberFormat="1" applyFont="1" applyFill="1" applyBorder="1" applyAlignment="1">
      <alignment horizontal="center" vertical="center"/>
    </xf>
    <xf numFmtId="0" fontId="7" fillId="3" borderId="41" xfId="1" applyNumberFormat="1" applyFont="1" applyFill="1" applyBorder="1" applyAlignment="1">
      <alignment horizontal="center" vertical="center"/>
    </xf>
    <xf numFmtId="0" fontId="7" fillId="3" borderId="4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43" xfId="1" applyNumberFormat="1" applyFont="1" applyFill="1" applyBorder="1" applyAlignment="1">
      <alignment horizontal="center"/>
    </xf>
    <xf numFmtId="0" fontId="5" fillId="0" borderId="13" xfId="1" applyNumberFormat="1" applyFont="1" applyFill="1" applyBorder="1" applyAlignment="1" applyProtection="1">
      <alignment horizontal="center"/>
      <protection locked="0"/>
    </xf>
    <xf numFmtId="0" fontId="5" fillId="0" borderId="16" xfId="1" applyNumberFormat="1" applyFont="1" applyFill="1" applyBorder="1" applyAlignment="1" applyProtection="1">
      <alignment horizontal="center"/>
      <protection locked="0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0" fontId="5" fillId="0" borderId="20" xfId="1" applyNumberFormat="1" applyFont="1" applyFill="1" applyBorder="1" applyAlignment="1" applyProtection="1">
      <alignment horizontal="center"/>
      <protection locked="0"/>
    </xf>
    <xf numFmtId="0" fontId="5" fillId="0" borderId="21" xfId="1" applyNumberFormat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center"/>
      <protection locked="0"/>
    </xf>
    <xf numFmtId="0" fontId="5" fillId="0" borderId="17" xfId="1" applyNumberFormat="1" applyFont="1" applyFill="1" applyBorder="1" applyAlignment="1" applyProtection="1">
      <alignment horizontal="center"/>
      <protection locked="0"/>
    </xf>
    <xf numFmtId="0" fontId="29" fillId="0" borderId="1" xfId="1" applyNumberFormat="1" applyFont="1" applyFill="1" applyBorder="1" applyAlignment="1">
      <alignment wrapText="1"/>
    </xf>
    <xf numFmtId="0" fontId="29" fillId="0" borderId="20" xfId="1" applyNumberFormat="1" applyFont="1" applyFill="1" applyBorder="1" applyAlignment="1">
      <alignment wrapText="1"/>
    </xf>
    <xf numFmtId="0" fontId="19" fillId="0" borderId="14" xfId="1" applyNumberFormat="1" applyFont="1" applyFill="1" applyBorder="1" applyAlignment="1">
      <alignment wrapText="1"/>
    </xf>
    <xf numFmtId="0" fontId="19" fillId="0" borderId="18" xfId="1" applyNumberFormat="1" applyFont="1" applyFill="1" applyBorder="1" applyAlignment="1">
      <alignment wrapText="1"/>
    </xf>
    <xf numFmtId="0" fontId="19" fillId="0" borderId="1" xfId="1" applyNumberFormat="1" applyFont="1" applyFill="1" applyBorder="1" applyAlignment="1">
      <alignment wrapText="1"/>
    </xf>
    <xf numFmtId="0" fontId="19" fillId="0" borderId="20" xfId="1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6" xfId="1" applyNumberFormat="1" applyFont="1" applyFill="1" applyBorder="1" applyAlignment="1" applyProtection="1">
      <alignment horizontal="center" vertical="center"/>
      <protection locked="0"/>
    </xf>
    <xf numFmtId="164" fontId="5" fillId="0" borderId="8" xfId="1" applyNumberFormat="1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20" xfId="1" applyNumberFormat="1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left" vertical="center" indent="1"/>
    </xf>
    <xf numFmtId="0" fontId="15" fillId="0" borderId="20" xfId="1" applyNumberFormat="1" applyFont="1" applyFill="1" applyBorder="1" applyAlignment="1">
      <alignment horizontal="left" vertical="center" indent="1"/>
    </xf>
    <xf numFmtId="164" fontId="5" fillId="0" borderId="16" xfId="1" applyNumberFormat="1" applyFont="1" applyFill="1" applyBorder="1" applyAlignment="1" applyProtection="1">
      <alignment horizontal="center" vertical="center"/>
      <protection locked="0"/>
    </xf>
    <xf numFmtId="164" fontId="5" fillId="0" borderId="20" xfId="1" applyNumberFormat="1" applyFont="1" applyFill="1" applyBorder="1" applyAlignment="1" applyProtection="1">
      <alignment horizontal="center" vertical="center"/>
      <protection locked="0"/>
    </xf>
    <xf numFmtId="164" fontId="5" fillId="0" borderId="21" xfId="1" applyNumberFormat="1" applyFont="1" applyFill="1" applyBorder="1" applyAlignment="1" applyProtection="1">
      <alignment horizontal="center" vertical="center"/>
      <protection locked="0"/>
    </xf>
    <xf numFmtId="164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NumberFormat="1" applyFont="1" applyFill="1" applyBorder="1" applyAlignment="1">
      <alignment horizontal="left" vertical="center"/>
    </xf>
    <xf numFmtId="0" fontId="5" fillId="0" borderId="18" xfId="1" applyNumberFormat="1" applyFont="1" applyFill="1" applyBorder="1" applyAlignment="1">
      <alignment horizontal="left" vertical="center"/>
    </xf>
    <xf numFmtId="164" fontId="5" fillId="0" borderId="3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14" xfId="1" applyNumberFormat="1" applyFont="1" applyFill="1" applyBorder="1" applyAlignment="1" applyProtection="1">
      <alignment horizontal="center" vertical="center"/>
      <protection locked="0"/>
    </xf>
    <xf numFmtId="164" fontId="5" fillId="0" borderId="18" xfId="1" applyNumberFormat="1" applyFont="1" applyFill="1" applyBorder="1" applyAlignment="1" applyProtection="1">
      <alignment horizontal="center" vertical="center"/>
      <protection locked="0"/>
    </xf>
    <xf numFmtId="164" fontId="5" fillId="0" borderId="19" xfId="1" applyNumberFormat="1" applyFont="1" applyFill="1" applyBorder="1" applyAlignment="1" applyProtection="1">
      <alignment horizontal="center" vertical="center"/>
      <protection locked="0"/>
    </xf>
    <xf numFmtId="164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Fill="1" applyBorder="1" applyAlignment="1">
      <alignment wrapText="1"/>
    </xf>
    <xf numFmtId="0" fontId="1" fillId="0" borderId="10" xfId="1" applyFill="1" applyBorder="1" applyAlignment="1">
      <alignment wrapText="1"/>
    </xf>
    <xf numFmtId="164" fontId="5" fillId="0" borderId="38" xfId="1" applyNumberFormat="1" applyFont="1" applyFill="1" applyBorder="1" applyAlignment="1" applyProtection="1">
      <alignment horizontal="center" vertical="center"/>
      <protection locked="0"/>
    </xf>
    <xf numFmtId="164" fontId="5" fillId="0" borderId="39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>
      <alignment horizontal="center" vertical="center"/>
    </xf>
    <xf numFmtId="164" fontId="5" fillId="0" borderId="23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0" fontId="15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164" fontId="5" fillId="0" borderId="47" xfId="1" applyNumberFormat="1" applyFont="1" applyFill="1" applyBorder="1" applyAlignment="1">
      <alignment horizontal="center" vertical="center"/>
    </xf>
    <xf numFmtId="164" fontId="5" fillId="0" borderId="48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 applyProtection="1">
      <alignment horizontal="center" vertical="center"/>
      <protection locked="0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59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left" vertical="top" wrapText="1"/>
    </xf>
    <xf numFmtId="0" fontId="18" fillId="0" borderId="20" xfId="1" applyNumberFormat="1" applyFont="1" applyFill="1" applyBorder="1" applyAlignment="1">
      <alignment horizontal="left" vertical="top" wrapText="1"/>
    </xf>
    <xf numFmtId="0" fontId="9" fillId="0" borderId="9" xfId="1" applyNumberFormat="1" applyFont="1" applyFill="1" applyBorder="1" applyAlignment="1">
      <alignment horizontal="left" vertical="center" wrapText="1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164" fontId="5" fillId="0" borderId="46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50" xfId="1" applyNumberFormat="1" applyFont="1" applyFill="1" applyBorder="1" applyAlignment="1">
      <alignment horizontal="center" vertical="center"/>
    </xf>
    <xf numFmtId="164" fontId="5" fillId="0" borderId="51" xfId="1" applyNumberFormat="1" applyFont="1" applyFill="1" applyBorder="1" applyAlignment="1">
      <alignment horizontal="center" vertical="center"/>
    </xf>
    <xf numFmtId="0" fontId="18" fillId="0" borderId="9" xfId="1" applyNumberFormat="1" applyFont="1" applyFill="1" applyBorder="1" applyAlignment="1">
      <alignment horizontal="left" vertical="center" wrapText="1"/>
    </xf>
    <xf numFmtId="0" fontId="18" fillId="0" borderId="10" xfId="1" applyNumberFormat="1" applyFont="1" applyFill="1" applyBorder="1" applyAlignment="1">
      <alignment horizontal="left" vertical="center" wrapText="1"/>
    </xf>
    <xf numFmtId="0" fontId="5" fillId="0" borderId="44" xfId="1" applyNumberFormat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center"/>
    </xf>
    <xf numFmtId="0" fontId="5" fillId="0" borderId="14" xfId="1" applyNumberFormat="1" applyFont="1" applyFill="1" applyBorder="1" applyAlignment="1" applyProtection="1">
      <alignment horizontal="left" wrapText="1" indent="1"/>
      <protection locked="0"/>
    </xf>
    <xf numFmtId="0" fontId="5" fillId="0" borderId="18" xfId="1" applyNumberFormat="1" applyFont="1" applyFill="1" applyBorder="1" applyAlignment="1" applyProtection="1">
      <alignment horizontal="left" wrapText="1" indent="1"/>
      <protection locked="0"/>
    </xf>
    <xf numFmtId="0" fontId="18" fillId="0" borderId="1" xfId="1" applyNumberFormat="1" applyFont="1" applyFill="1" applyBorder="1" applyAlignment="1" applyProtection="1">
      <alignment horizontal="left" wrapText="1" indent="1"/>
      <protection locked="0"/>
    </xf>
    <xf numFmtId="0" fontId="18" fillId="0" borderId="20" xfId="1" applyNumberFormat="1" applyFont="1" applyFill="1" applyBorder="1" applyAlignment="1" applyProtection="1">
      <alignment horizontal="left" wrapText="1" indent="1"/>
      <protection locked="0"/>
    </xf>
    <xf numFmtId="164" fontId="5" fillId="0" borderId="8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5" fillId="0" borderId="11" xfId="1" applyNumberFormat="1" applyFont="1" applyFill="1" applyBorder="1" applyAlignment="1">
      <alignment horizontal="center"/>
    </xf>
    <xf numFmtId="0" fontId="5" fillId="0" borderId="9" xfId="1" applyNumberFormat="1" applyFont="1" applyFill="1" applyBorder="1" applyAlignment="1">
      <alignment horizontal="center"/>
    </xf>
    <xf numFmtId="0" fontId="5" fillId="0" borderId="12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 applyProtection="1">
      <alignment horizontal="center"/>
      <protection locked="0"/>
    </xf>
    <xf numFmtId="164" fontId="5" fillId="0" borderId="14" xfId="1" applyNumberFormat="1" applyFont="1" applyFill="1" applyBorder="1" applyAlignment="1" applyProtection="1">
      <alignment horizontal="center"/>
      <protection locked="0"/>
    </xf>
    <xf numFmtId="164" fontId="5" fillId="0" borderId="18" xfId="1" applyNumberFormat="1" applyFont="1" applyFill="1" applyBorder="1" applyAlignment="1" applyProtection="1">
      <alignment horizontal="center"/>
      <protection locked="0"/>
    </xf>
    <xf numFmtId="164" fontId="5" fillId="0" borderId="16" xfId="1" applyNumberFormat="1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164" fontId="5" fillId="0" borderId="20" xfId="1" applyNumberFormat="1" applyFont="1" applyFill="1" applyBorder="1" applyAlignment="1" applyProtection="1">
      <alignment horizontal="center"/>
      <protection locked="0"/>
    </xf>
    <xf numFmtId="164" fontId="5" fillId="0" borderId="19" xfId="1" applyNumberFormat="1" applyFont="1" applyFill="1" applyBorder="1" applyAlignment="1" applyProtection="1">
      <alignment horizontal="center"/>
      <protection locked="0"/>
    </xf>
    <xf numFmtId="164" fontId="5" fillId="0" borderId="21" xfId="1" applyNumberFormat="1" applyFont="1" applyFill="1" applyBorder="1" applyAlignment="1" applyProtection="1">
      <alignment horizontal="center"/>
      <protection locked="0"/>
    </xf>
    <xf numFmtId="0" fontId="18" fillId="0" borderId="1" xfId="1" applyNumberFormat="1" applyFont="1" applyFill="1" applyBorder="1" applyAlignment="1">
      <alignment wrapText="1"/>
    </xf>
    <xf numFmtId="0" fontId="18" fillId="0" borderId="20" xfId="1" applyNumberFormat="1" applyFont="1" applyFill="1" applyBorder="1" applyAlignment="1">
      <alignment wrapText="1"/>
    </xf>
    <xf numFmtId="0" fontId="18" fillId="0" borderId="14" xfId="1" applyNumberFormat="1" applyFont="1" applyFill="1" applyBorder="1" applyAlignment="1">
      <alignment horizontal="left" wrapText="1"/>
    </xf>
    <xf numFmtId="0" fontId="18" fillId="0" borderId="18" xfId="1" applyNumberFormat="1" applyFont="1" applyFill="1" applyBorder="1" applyAlignment="1">
      <alignment horizontal="left" wrapText="1"/>
    </xf>
    <xf numFmtId="0" fontId="18" fillId="0" borderId="1" xfId="1" applyNumberFormat="1" applyFont="1" applyFill="1" applyBorder="1" applyAlignment="1">
      <alignment horizontal="left" wrapText="1"/>
    </xf>
    <xf numFmtId="0" fontId="18" fillId="0" borderId="20" xfId="1" applyNumberFormat="1" applyFont="1" applyFill="1" applyBorder="1" applyAlignment="1">
      <alignment horizontal="left" wrapText="1"/>
    </xf>
    <xf numFmtId="0" fontId="5" fillId="0" borderId="14" xfId="1" applyNumberFormat="1" applyFont="1" applyFill="1" applyBorder="1" applyAlignment="1" applyProtection="1">
      <alignment horizontal="center" wrapText="1"/>
      <protection locked="0"/>
    </xf>
    <xf numFmtId="0" fontId="5" fillId="0" borderId="18" xfId="1" applyNumberFormat="1" applyFont="1" applyFill="1" applyBorder="1" applyAlignment="1" applyProtection="1">
      <alignment horizontal="center" wrapText="1"/>
      <protection locked="0"/>
    </xf>
    <xf numFmtId="0" fontId="5" fillId="0" borderId="1" xfId="1" applyNumberFormat="1" applyFont="1" applyFill="1" applyBorder="1" applyAlignment="1" applyProtection="1">
      <alignment horizontal="center" wrapText="1"/>
      <protection locked="0"/>
    </xf>
    <xf numFmtId="0" fontId="5" fillId="0" borderId="20" xfId="1" applyNumberFormat="1" applyFont="1" applyFill="1" applyBorder="1" applyAlignment="1" applyProtection="1">
      <alignment horizontal="center" wrapText="1"/>
      <protection locked="0"/>
    </xf>
    <xf numFmtId="0" fontId="5" fillId="0" borderId="9" xfId="1" applyNumberFormat="1" applyFont="1" applyFill="1" applyBorder="1" applyAlignment="1">
      <alignment horizontal="left"/>
    </xf>
    <xf numFmtId="0" fontId="5" fillId="0" borderId="10" xfId="1" applyNumberFormat="1" applyFont="1" applyFill="1" applyBorder="1" applyAlignment="1">
      <alignment horizontal="left"/>
    </xf>
    <xf numFmtId="3" fontId="5" fillId="0" borderId="44" xfId="1" applyNumberFormat="1" applyFont="1" applyFill="1" applyBorder="1" applyAlignment="1">
      <alignment horizontal="center"/>
    </xf>
    <xf numFmtId="0" fontId="5" fillId="0" borderId="14" xfId="1" applyNumberFormat="1" applyFont="1" applyFill="1" applyBorder="1" applyAlignment="1">
      <alignment horizontal="left" indent="2"/>
    </xf>
    <xf numFmtId="0" fontId="5" fillId="0" borderId="18" xfId="1" applyNumberFormat="1" applyFont="1" applyFill="1" applyBorder="1" applyAlignment="1">
      <alignment horizontal="left" indent="2"/>
    </xf>
    <xf numFmtId="0" fontId="5" fillId="0" borderId="1" xfId="1" applyNumberFormat="1" applyFont="1" applyFill="1" applyBorder="1" applyAlignment="1">
      <alignment horizontal="left"/>
    </xf>
    <xf numFmtId="0" fontId="5" fillId="0" borderId="20" xfId="1" applyNumberFormat="1" applyFont="1" applyFill="1" applyBorder="1" applyAlignment="1">
      <alignment horizontal="left"/>
    </xf>
    <xf numFmtId="0" fontId="19" fillId="0" borderId="9" xfId="1" applyNumberFormat="1" applyFont="1" applyFill="1" applyBorder="1" applyAlignment="1">
      <alignment horizontal="left" wrapText="1"/>
    </xf>
    <xf numFmtId="0" fontId="19" fillId="0" borderId="10" xfId="1" applyNumberFormat="1" applyFont="1" applyFill="1" applyBorder="1" applyAlignment="1">
      <alignment horizontal="left" wrapText="1"/>
    </xf>
    <xf numFmtId="0" fontId="19" fillId="0" borderId="1" xfId="1" applyNumberFormat="1" applyFont="1" applyFill="1" applyBorder="1" applyAlignment="1" applyProtection="1">
      <alignment horizontal="left"/>
      <protection locked="0"/>
    </xf>
    <xf numFmtId="0" fontId="19" fillId="0" borderId="20" xfId="1" applyNumberFormat="1" applyFont="1" applyFill="1" applyBorder="1" applyAlignment="1" applyProtection="1">
      <alignment horizontal="left"/>
      <protection locked="0"/>
    </xf>
    <xf numFmtId="3" fontId="5" fillId="0" borderId="36" xfId="1" applyNumberFormat="1" applyFont="1" applyFill="1" applyBorder="1" applyAlignment="1">
      <alignment horizontal="center" vertical="center"/>
    </xf>
    <xf numFmtId="3" fontId="5" fillId="0" borderId="29" xfId="1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37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/>
    </xf>
    <xf numFmtId="49" fontId="5" fillId="0" borderId="32" xfId="1" applyNumberFormat="1" applyFont="1" applyFill="1" applyBorder="1" applyAlignment="1">
      <alignment horizontal="center"/>
    </xf>
    <xf numFmtId="3" fontId="5" fillId="0" borderId="50" xfId="1" applyNumberFormat="1" applyFont="1" applyFill="1" applyBorder="1" applyAlignment="1" applyProtection="1">
      <alignment horizontal="center"/>
      <protection locked="0"/>
    </xf>
    <xf numFmtId="0" fontId="29" fillId="0" borderId="14" xfId="1" applyNumberFormat="1" applyFont="1" applyFill="1" applyBorder="1" applyAlignment="1">
      <alignment horizontal="left" vertical="center"/>
    </xf>
    <xf numFmtId="0" fontId="29" fillId="0" borderId="1" xfId="1" applyNumberFormat="1" applyFont="1" applyFill="1" applyBorder="1" applyAlignment="1">
      <alignment horizontal="left" vertical="center"/>
    </xf>
    <xf numFmtId="0" fontId="5" fillId="0" borderId="9" xfId="1" applyNumberFormat="1" applyFont="1" applyFill="1" applyBorder="1" applyAlignment="1">
      <alignment horizontal="right"/>
    </xf>
    <xf numFmtId="0" fontId="5" fillId="0" borderId="0" xfId="1" applyNumberFormat="1" applyFont="1" applyBorder="1" applyAlignment="1" applyProtection="1">
      <alignment horizontal="left"/>
      <protection locked="0"/>
    </xf>
    <xf numFmtId="3" fontId="9" fillId="0" borderId="31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3" fontId="9" fillId="0" borderId="25" xfId="1" applyNumberFormat="1" applyFont="1" applyFill="1" applyBorder="1" applyAlignment="1">
      <alignment horizontal="center"/>
    </xf>
    <xf numFmtId="3" fontId="9" fillId="0" borderId="24" xfId="1" applyNumberFormat="1" applyFont="1" applyFill="1" applyBorder="1" applyAlignment="1">
      <alignment horizontal="center"/>
    </xf>
    <xf numFmtId="3" fontId="9" fillId="0" borderId="32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6"/>
  <sheetViews>
    <sheetView view="pageBreakPreview" topLeftCell="C1" zoomScaleNormal="100" workbookViewId="0">
      <selection activeCell="C78" sqref="C78"/>
    </sheetView>
  </sheetViews>
  <sheetFormatPr defaultColWidth="0.85546875" defaultRowHeight="12.75"/>
  <cols>
    <col min="1" max="57" width="0.85546875" style="4"/>
    <col min="58" max="58" width="6.85546875" style="4" customWidth="1"/>
    <col min="59" max="16384" width="0.85546875" style="4"/>
  </cols>
  <sheetData>
    <row r="1" spans="1:103" s="1" customFormat="1" ht="12">
      <c r="BW1" s="1" t="s">
        <v>0</v>
      </c>
    </row>
    <row r="2" spans="1:103" s="1" customFormat="1" ht="12">
      <c r="BW2" s="1" t="s">
        <v>1</v>
      </c>
    </row>
    <row r="3" spans="1:103" s="1" customFormat="1" ht="12">
      <c r="BW3" s="1" t="s">
        <v>2</v>
      </c>
    </row>
    <row r="4" spans="1:103" s="1" customFormat="1" ht="12">
      <c r="BW4" s="1" t="s">
        <v>3</v>
      </c>
    </row>
    <row r="5" spans="1:103" s="2" customFormat="1" ht="13.5" customHeight="1">
      <c r="BW5" s="2" t="s">
        <v>4</v>
      </c>
    </row>
    <row r="6" spans="1:103" s="2" customFormat="1" ht="11.25">
      <c r="BW6" s="2" t="s">
        <v>5</v>
      </c>
    </row>
    <row r="7" spans="1:103" ht="24" customHeight="1"/>
    <row r="8" spans="1:103" s="6" customFormat="1" ht="15">
      <c r="A8" s="552" t="s">
        <v>7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"/>
    </row>
    <row r="9" spans="1:103" s="7" customFormat="1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X9" s="6"/>
      <c r="Y9" s="6"/>
      <c r="Z9" s="6"/>
      <c r="AA9" s="8" t="s">
        <v>8</v>
      </c>
      <c r="AB9" s="6"/>
      <c r="AC9" s="553" t="s">
        <v>401</v>
      </c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4">
        <v>20</v>
      </c>
      <c r="AU9" s="554"/>
      <c r="AV9" s="554"/>
      <c r="AW9" s="554"/>
      <c r="AX9" s="555" t="s">
        <v>352</v>
      </c>
      <c r="AY9" s="555"/>
      <c r="AZ9" s="555"/>
      <c r="BA9" s="555"/>
      <c r="BB9" s="6" t="s">
        <v>9</v>
      </c>
      <c r="BD9" s="6"/>
      <c r="BF9" s="178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556" t="s">
        <v>10</v>
      </c>
      <c r="CE9" s="557"/>
      <c r="CF9" s="557"/>
      <c r="CG9" s="557"/>
      <c r="CH9" s="557"/>
      <c r="CI9" s="557"/>
      <c r="CJ9" s="557"/>
      <c r="CK9" s="557"/>
      <c r="CL9" s="557"/>
      <c r="CM9" s="557"/>
      <c r="CN9" s="557"/>
      <c r="CO9" s="557"/>
      <c r="CP9" s="557"/>
      <c r="CQ9" s="557"/>
      <c r="CR9" s="557"/>
      <c r="CS9" s="557"/>
      <c r="CT9" s="557"/>
      <c r="CU9" s="557"/>
      <c r="CV9" s="557"/>
      <c r="CW9" s="557"/>
      <c r="CX9" s="557"/>
      <c r="CY9" s="558"/>
    </row>
    <row r="10" spans="1:103" s="7" customFormat="1" ht="12">
      <c r="BF10" s="178"/>
      <c r="CB10" s="9" t="s">
        <v>11</v>
      </c>
      <c r="CD10" s="568" t="s">
        <v>12</v>
      </c>
      <c r="CE10" s="569"/>
      <c r="CF10" s="569"/>
      <c r="CG10" s="569"/>
      <c r="CH10" s="569"/>
      <c r="CI10" s="569"/>
      <c r="CJ10" s="569"/>
      <c r="CK10" s="569"/>
      <c r="CL10" s="569"/>
      <c r="CM10" s="569"/>
      <c r="CN10" s="569"/>
      <c r="CO10" s="569"/>
      <c r="CP10" s="569"/>
      <c r="CQ10" s="569"/>
      <c r="CR10" s="569"/>
      <c r="CS10" s="569"/>
      <c r="CT10" s="569"/>
      <c r="CU10" s="569"/>
      <c r="CV10" s="569"/>
      <c r="CW10" s="569"/>
      <c r="CX10" s="569"/>
      <c r="CY10" s="570"/>
    </row>
    <row r="11" spans="1:103" s="7" customFormat="1" ht="12">
      <c r="BF11" s="178"/>
      <c r="CB11" s="9" t="s">
        <v>13</v>
      </c>
      <c r="CD11" s="537" t="s">
        <v>361</v>
      </c>
      <c r="CE11" s="534"/>
      <c r="CF11" s="534"/>
      <c r="CG11" s="534"/>
      <c r="CH11" s="534"/>
      <c r="CI11" s="534"/>
      <c r="CJ11" s="571"/>
      <c r="CK11" s="533" t="s">
        <v>360</v>
      </c>
      <c r="CL11" s="534"/>
      <c r="CM11" s="534"/>
      <c r="CN11" s="534"/>
      <c r="CO11" s="534"/>
      <c r="CP11" s="534"/>
      <c r="CQ11" s="534"/>
      <c r="CR11" s="571"/>
      <c r="CS11" s="533" t="s">
        <v>359</v>
      </c>
      <c r="CT11" s="534"/>
      <c r="CU11" s="534"/>
      <c r="CV11" s="534"/>
      <c r="CW11" s="534"/>
      <c r="CX11" s="534"/>
      <c r="CY11" s="535"/>
    </row>
    <row r="12" spans="1:103" s="7" customFormat="1" ht="12">
      <c r="A12" s="7" t="s">
        <v>14</v>
      </c>
      <c r="N12" s="536" t="s">
        <v>362</v>
      </c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CB12" s="9" t="s">
        <v>15</v>
      </c>
      <c r="CD12" s="537" t="s">
        <v>363</v>
      </c>
      <c r="CE12" s="534"/>
      <c r="CF12" s="534"/>
      <c r="CG12" s="534"/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4"/>
      <c r="CW12" s="534"/>
      <c r="CX12" s="534"/>
      <c r="CY12" s="535"/>
    </row>
    <row r="13" spans="1:103" s="7" customFormat="1" ht="12">
      <c r="A13" s="7" t="s">
        <v>16</v>
      </c>
      <c r="BF13" s="178"/>
      <c r="CB13" s="9" t="s">
        <v>17</v>
      </c>
      <c r="CD13" s="537" t="s">
        <v>364</v>
      </c>
      <c r="CE13" s="534"/>
      <c r="CF13" s="534"/>
      <c r="CG13" s="534"/>
      <c r="CH13" s="534"/>
      <c r="CI13" s="534"/>
      <c r="CJ13" s="534"/>
      <c r="CK13" s="534"/>
      <c r="CL13" s="534"/>
      <c r="CM13" s="534"/>
      <c r="CN13" s="534"/>
      <c r="CO13" s="534"/>
      <c r="CP13" s="534"/>
      <c r="CQ13" s="534"/>
      <c r="CR13" s="534"/>
      <c r="CS13" s="534"/>
      <c r="CT13" s="534"/>
      <c r="CU13" s="534"/>
      <c r="CV13" s="534"/>
      <c r="CW13" s="534"/>
      <c r="CX13" s="534"/>
      <c r="CY13" s="535"/>
    </row>
    <row r="14" spans="1:103" s="7" customFormat="1" ht="12" customHeight="1">
      <c r="A14" s="10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BF14" s="178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9" t="s">
        <v>19</v>
      </c>
      <c r="CD14" s="559" t="s">
        <v>366</v>
      </c>
      <c r="CE14" s="560"/>
      <c r="CF14" s="560"/>
      <c r="CG14" s="560"/>
      <c r="CH14" s="560"/>
      <c r="CI14" s="560"/>
      <c r="CJ14" s="560"/>
      <c r="CK14" s="560"/>
      <c r="CL14" s="560"/>
      <c r="CM14" s="560"/>
      <c r="CN14" s="560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1"/>
    </row>
    <row r="15" spans="1:103" s="7" customFormat="1" ht="12" customHeight="1">
      <c r="A15" s="10" t="s">
        <v>20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536" t="s">
        <v>365</v>
      </c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536"/>
      <c r="BT15" s="536"/>
      <c r="BU15" s="12"/>
      <c r="BV15" s="12"/>
      <c r="BW15" s="12"/>
      <c r="BX15" s="12"/>
      <c r="BY15" s="12"/>
      <c r="BZ15" s="12"/>
      <c r="CA15" s="12"/>
      <c r="CB15" s="9" t="s">
        <v>21</v>
      </c>
      <c r="CD15" s="562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563"/>
    </row>
    <row r="16" spans="1:103" s="7" customFormat="1" ht="12" customHeight="1">
      <c r="A16" s="7" t="s">
        <v>22</v>
      </c>
      <c r="BA16" s="536"/>
      <c r="BB16" s="536"/>
      <c r="BC16" s="536"/>
      <c r="BD16" s="536"/>
      <c r="BE16" s="536"/>
      <c r="BF16" s="536"/>
      <c r="BG16" s="536"/>
      <c r="BH16" s="536"/>
      <c r="BI16" s="536"/>
      <c r="BJ16" s="536"/>
      <c r="BK16" s="536"/>
      <c r="BL16" s="536"/>
      <c r="BM16" s="536"/>
      <c r="BN16" s="536"/>
      <c r="BO16" s="536"/>
      <c r="BP16" s="536"/>
      <c r="BQ16" s="536"/>
      <c r="BR16" s="536"/>
      <c r="BS16" s="536"/>
      <c r="BT16" s="536"/>
      <c r="BU16" s="536"/>
      <c r="BV16" s="536"/>
      <c r="BW16" s="536"/>
      <c r="BX16" s="536"/>
      <c r="BY16" s="536"/>
      <c r="BZ16" s="536"/>
      <c r="CA16" s="12"/>
      <c r="CB16" s="12"/>
      <c r="CD16" s="559" t="s">
        <v>367</v>
      </c>
      <c r="CE16" s="560"/>
      <c r="CF16" s="560"/>
      <c r="CG16" s="560"/>
      <c r="CH16" s="560"/>
      <c r="CI16" s="560"/>
      <c r="CJ16" s="560"/>
      <c r="CK16" s="560"/>
      <c r="CL16" s="560"/>
      <c r="CM16" s="560"/>
      <c r="CN16" s="564"/>
      <c r="CO16" s="566" t="s">
        <v>368</v>
      </c>
      <c r="CP16" s="560"/>
      <c r="CQ16" s="560"/>
      <c r="CR16" s="560"/>
      <c r="CS16" s="560"/>
      <c r="CT16" s="560"/>
      <c r="CU16" s="560"/>
      <c r="CV16" s="560"/>
      <c r="CW16" s="560"/>
      <c r="CX16" s="560"/>
      <c r="CY16" s="561"/>
    </row>
    <row r="17" spans="1:103" s="7" customFormat="1" ht="12">
      <c r="A17" s="536" t="s">
        <v>369</v>
      </c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  <c r="AY17" s="536"/>
      <c r="AZ17" s="536"/>
      <c r="BA17" s="536"/>
      <c r="BB17" s="536"/>
      <c r="BC17" s="536"/>
      <c r="BD17" s="536"/>
      <c r="BE17" s="536"/>
      <c r="BF17" s="536"/>
      <c r="BG17" s="536"/>
      <c r="BH17" s="536"/>
      <c r="BI17" s="536"/>
      <c r="BJ17" s="536"/>
      <c r="BK17" s="13"/>
      <c r="CB17" s="9" t="s">
        <v>23</v>
      </c>
      <c r="CD17" s="562"/>
      <c r="CE17" s="415"/>
      <c r="CF17" s="415"/>
      <c r="CG17" s="415"/>
      <c r="CH17" s="415"/>
      <c r="CI17" s="415"/>
      <c r="CJ17" s="415"/>
      <c r="CK17" s="415"/>
      <c r="CL17" s="415"/>
      <c r="CM17" s="415"/>
      <c r="CN17" s="565"/>
      <c r="CO17" s="567"/>
      <c r="CP17" s="415"/>
      <c r="CQ17" s="415"/>
      <c r="CR17" s="415"/>
      <c r="CS17" s="415"/>
      <c r="CT17" s="415"/>
      <c r="CU17" s="415"/>
      <c r="CV17" s="415"/>
      <c r="CW17" s="415"/>
      <c r="CX17" s="415"/>
      <c r="CY17" s="563"/>
    </row>
    <row r="18" spans="1:103" s="7" customFormat="1" thickBot="1">
      <c r="A18" s="7" t="s">
        <v>24</v>
      </c>
      <c r="BF18" s="178"/>
      <c r="CB18" s="9" t="s">
        <v>25</v>
      </c>
      <c r="CD18" s="538" t="s">
        <v>403</v>
      </c>
      <c r="CE18" s="539"/>
      <c r="CF18" s="539"/>
      <c r="CG18" s="539"/>
      <c r="CH18" s="539"/>
      <c r="CI18" s="539"/>
      <c r="CJ18" s="539"/>
      <c r="CK18" s="539"/>
      <c r="CL18" s="539"/>
      <c r="CM18" s="539"/>
      <c r="CN18" s="539"/>
      <c r="CO18" s="539"/>
      <c r="CP18" s="539"/>
      <c r="CQ18" s="539"/>
      <c r="CR18" s="539"/>
      <c r="CS18" s="539"/>
      <c r="CT18" s="539"/>
      <c r="CU18" s="539"/>
      <c r="CV18" s="539"/>
      <c r="CW18" s="539"/>
      <c r="CX18" s="539"/>
      <c r="CY18" s="540"/>
    </row>
    <row r="19" spans="1:103" s="7" customFormat="1" ht="14.25" customHeight="1">
      <c r="A19" s="7" t="s">
        <v>26</v>
      </c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</row>
    <row r="20" spans="1:103" s="7" customFormat="1" ht="12">
      <c r="A20" s="542" t="s">
        <v>402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</row>
    <row r="21" spans="1:103" ht="24" customHeight="1">
      <c r="BP21" s="14"/>
    </row>
    <row r="22" spans="1:103" ht="20.100000000000001" customHeight="1">
      <c r="A22" s="489" t="s">
        <v>27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1"/>
      <c r="M22" s="498" t="s">
        <v>28</v>
      </c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500"/>
      <c r="BF22" s="516" t="s">
        <v>370</v>
      </c>
      <c r="BG22" s="512" t="s">
        <v>29</v>
      </c>
      <c r="BH22" s="513"/>
      <c r="BI22" s="513"/>
      <c r="BJ22" s="513"/>
      <c r="BK22" s="513"/>
      <c r="BL22" s="513"/>
      <c r="BM22" s="513"/>
      <c r="BN22" s="513"/>
      <c r="BO22" s="513"/>
      <c r="BP22" s="513"/>
      <c r="BQ22" s="513"/>
      <c r="BR22" s="513"/>
      <c r="BS22" s="513"/>
      <c r="BT22" s="513"/>
      <c r="BU22" s="514"/>
      <c r="BV22" s="512" t="s">
        <v>29</v>
      </c>
      <c r="BW22" s="513"/>
      <c r="BX22" s="513"/>
      <c r="BY22" s="513"/>
      <c r="BZ22" s="513"/>
      <c r="CA22" s="513"/>
      <c r="CB22" s="513"/>
      <c r="CC22" s="513"/>
      <c r="CD22" s="513"/>
      <c r="CE22" s="513"/>
      <c r="CF22" s="513"/>
      <c r="CG22" s="513"/>
      <c r="CH22" s="513"/>
      <c r="CI22" s="513"/>
      <c r="CJ22" s="514"/>
      <c r="CK22" s="512" t="s">
        <v>29</v>
      </c>
      <c r="CL22" s="513"/>
      <c r="CM22" s="513"/>
      <c r="CN22" s="513"/>
      <c r="CO22" s="513"/>
      <c r="CP22" s="513"/>
      <c r="CQ22" s="513"/>
      <c r="CR22" s="513"/>
      <c r="CS22" s="513"/>
      <c r="CT22" s="513"/>
      <c r="CU22" s="513"/>
      <c r="CV22" s="513"/>
      <c r="CW22" s="513"/>
      <c r="CX22" s="513"/>
      <c r="CY22" s="514"/>
    </row>
    <row r="23" spans="1:103" ht="14.25">
      <c r="A23" s="492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4"/>
      <c r="M23" s="501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502"/>
      <c r="AW23" s="502"/>
      <c r="AX23" s="502"/>
      <c r="AY23" s="502"/>
      <c r="AZ23" s="502"/>
      <c r="BA23" s="502"/>
      <c r="BB23" s="502"/>
      <c r="BC23" s="502"/>
      <c r="BD23" s="502"/>
      <c r="BE23" s="503"/>
      <c r="BF23" s="517"/>
      <c r="BG23" s="543">
        <v>20</v>
      </c>
      <c r="BH23" s="527"/>
      <c r="BI23" s="527"/>
      <c r="BJ23" s="527"/>
      <c r="BK23" s="527"/>
      <c r="BL23" s="527"/>
      <c r="BM23" s="544" t="s">
        <v>352</v>
      </c>
      <c r="BN23" s="544"/>
      <c r="BO23" s="544"/>
      <c r="BP23" s="544"/>
      <c r="BQ23" s="15" t="s">
        <v>30</v>
      </c>
      <c r="BR23" s="15"/>
      <c r="BS23" s="15"/>
      <c r="BT23" s="15"/>
      <c r="BU23" s="16"/>
      <c r="BV23" s="15"/>
      <c r="BW23" s="15"/>
      <c r="BX23" s="527">
        <v>20</v>
      </c>
      <c r="BY23" s="527"/>
      <c r="BZ23" s="527"/>
      <c r="CA23" s="527"/>
      <c r="CB23" s="528" t="s">
        <v>350</v>
      </c>
      <c r="CC23" s="528"/>
      <c r="CD23" s="528"/>
      <c r="CE23" s="528"/>
      <c r="CF23" s="15" t="s">
        <v>31</v>
      </c>
      <c r="CG23" s="15"/>
      <c r="CH23" s="15"/>
      <c r="CI23" s="15"/>
      <c r="CJ23" s="15"/>
      <c r="CK23" s="17"/>
      <c r="CL23" s="15"/>
      <c r="CM23" s="527">
        <v>20</v>
      </c>
      <c r="CN23" s="527"/>
      <c r="CO23" s="527"/>
      <c r="CP23" s="527"/>
      <c r="CQ23" s="528" t="s">
        <v>351</v>
      </c>
      <c r="CR23" s="528"/>
      <c r="CS23" s="528"/>
      <c r="CT23" s="528"/>
      <c r="CU23" s="15" t="s">
        <v>32</v>
      </c>
      <c r="CV23" s="15"/>
      <c r="CW23" s="15"/>
      <c r="CX23" s="15"/>
      <c r="CY23" s="16"/>
    </row>
    <row r="24" spans="1:103" ht="7.5" customHeight="1" thickBot="1">
      <c r="A24" s="495"/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7"/>
      <c r="M24" s="504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6"/>
      <c r="BF24" s="517"/>
      <c r="BG24" s="529"/>
      <c r="BH24" s="530"/>
      <c r="BI24" s="530"/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1"/>
      <c r="BV24" s="530"/>
      <c r="BW24" s="530"/>
      <c r="BX24" s="530"/>
      <c r="BY24" s="530"/>
      <c r="BZ24" s="530"/>
      <c r="CA24" s="530"/>
      <c r="CB24" s="530"/>
      <c r="CC24" s="530"/>
      <c r="CD24" s="530"/>
      <c r="CE24" s="530"/>
      <c r="CF24" s="530"/>
      <c r="CG24" s="530"/>
      <c r="CH24" s="530"/>
      <c r="CI24" s="530"/>
      <c r="CJ24" s="530"/>
      <c r="CK24" s="529"/>
      <c r="CL24" s="530"/>
      <c r="CM24" s="530"/>
      <c r="CN24" s="530"/>
      <c r="CO24" s="530"/>
      <c r="CP24" s="530"/>
      <c r="CQ24" s="530"/>
      <c r="CR24" s="530"/>
      <c r="CS24" s="530"/>
      <c r="CT24" s="530"/>
      <c r="CU24" s="530"/>
      <c r="CV24" s="530"/>
      <c r="CW24" s="530"/>
      <c r="CX24" s="530"/>
      <c r="CY24" s="531"/>
    </row>
    <row r="25" spans="1:103" ht="15" customHeight="1">
      <c r="A25" s="480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2"/>
      <c r="M25" s="483" t="s">
        <v>33</v>
      </c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484"/>
      <c r="BC25" s="484"/>
      <c r="BD25" s="484"/>
      <c r="BE25" s="484"/>
      <c r="BF25" s="524">
        <v>1110</v>
      </c>
      <c r="BG25" s="526">
        <v>0</v>
      </c>
      <c r="BH25" s="485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485"/>
      <c r="BU25" s="486"/>
      <c r="BV25" s="485">
        <v>0</v>
      </c>
      <c r="BW25" s="485"/>
      <c r="BX25" s="485"/>
      <c r="BY25" s="485"/>
      <c r="BZ25" s="485"/>
      <c r="CA25" s="485"/>
      <c r="CB25" s="485"/>
      <c r="CC25" s="485"/>
      <c r="CD25" s="485"/>
      <c r="CE25" s="485"/>
      <c r="CF25" s="485"/>
      <c r="CG25" s="485"/>
      <c r="CH25" s="485"/>
      <c r="CI25" s="485"/>
      <c r="CJ25" s="485"/>
      <c r="CK25" s="487">
        <v>0</v>
      </c>
      <c r="CL25" s="485"/>
      <c r="CM25" s="485"/>
      <c r="CN25" s="485"/>
      <c r="CO25" s="485"/>
      <c r="CP25" s="485"/>
      <c r="CQ25" s="485"/>
      <c r="CR25" s="485"/>
      <c r="CS25" s="485"/>
      <c r="CT25" s="485"/>
      <c r="CU25" s="485"/>
      <c r="CV25" s="485"/>
      <c r="CW25" s="485"/>
      <c r="CX25" s="485"/>
      <c r="CY25" s="488"/>
    </row>
    <row r="26" spans="1:103" ht="25.5" customHeight="1">
      <c r="A26" s="448"/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50"/>
      <c r="M26" s="454" t="s">
        <v>34</v>
      </c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5"/>
      <c r="BF26" s="532"/>
      <c r="BG26" s="456"/>
      <c r="BH26" s="457"/>
      <c r="BI26" s="457"/>
      <c r="BJ26" s="457"/>
      <c r="BK26" s="457"/>
      <c r="BL26" s="457"/>
      <c r="BM26" s="457"/>
      <c r="BN26" s="457"/>
      <c r="BO26" s="457"/>
      <c r="BP26" s="457"/>
      <c r="BQ26" s="457"/>
      <c r="BR26" s="457"/>
      <c r="BS26" s="457"/>
      <c r="BT26" s="457"/>
      <c r="BU26" s="458"/>
      <c r="BV26" s="457"/>
      <c r="BW26" s="457"/>
      <c r="BX26" s="457"/>
      <c r="BY26" s="457"/>
      <c r="BZ26" s="457"/>
      <c r="CA26" s="457"/>
      <c r="CB26" s="457"/>
      <c r="CC26" s="457"/>
      <c r="CD26" s="457"/>
      <c r="CE26" s="457"/>
      <c r="CF26" s="457"/>
      <c r="CG26" s="457"/>
      <c r="CH26" s="457"/>
      <c r="CI26" s="457"/>
      <c r="CJ26" s="457"/>
      <c r="CK26" s="462"/>
      <c r="CL26" s="457"/>
      <c r="CM26" s="457"/>
      <c r="CN26" s="457"/>
      <c r="CO26" s="457"/>
      <c r="CP26" s="457"/>
      <c r="CQ26" s="457"/>
      <c r="CR26" s="457"/>
      <c r="CS26" s="457"/>
      <c r="CT26" s="457"/>
      <c r="CU26" s="457"/>
      <c r="CV26" s="457"/>
      <c r="CW26" s="457"/>
      <c r="CX26" s="457"/>
      <c r="CY26" s="463"/>
    </row>
    <row r="27" spans="1:103">
      <c r="A27" s="451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3"/>
      <c r="M27" s="18"/>
      <c r="N27" s="443" t="s">
        <v>35</v>
      </c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525"/>
      <c r="BG27" s="459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1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4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5"/>
    </row>
    <row r="28" spans="1:103">
      <c r="A28" s="403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5"/>
      <c r="M28" s="19"/>
      <c r="N28" s="406" t="s">
        <v>36</v>
      </c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187">
        <v>1120</v>
      </c>
      <c r="BG28" s="407">
        <v>0</v>
      </c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9"/>
      <c r="BV28" s="410">
        <v>0</v>
      </c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9"/>
      <c r="CK28" s="410">
        <v>0</v>
      </c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11"/>
    </row>
    <row r="29" spans="1:103">
      <c r="A29" s="403" t="s">
        <v>599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5"/>
      <c r="M29" s="19"/>
      <c r="N29" s="406" t="s">
        <v>605</v>
      </c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187">
        <v>1130</v>
      </c>
      <c r="BG29" s="407">
        <f>1089291-271070</f>
        <v>818221</v>
      </c>
      <c r="BH29" s="408"/>
      <c r="BI29" s="408"/>
      <c r="BJ29" s="408"/>
      <c r="BK29" s="408"/>
      <c r="BL29" s="408"/>
      <c r="BM29" s="408"/>
      <c r="BN29" s="408"/>
      <c r="BO29" s="408"/>
      <c r="BP29" s="408"/>
      <c r="BQ29" s="408"/>
      <c r="BR29" s="408"/>
      <c r="BS29" s="408"/>
      <c r="BT29" s="408"/>
      <c r="BU29" s="409"/>
      <c r="BV29" s="410">
        <f>468997+317523</f>
        <v>786520</v>
      </c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408"/>
      <c r="CJ29" s="409"/>
      <c r="CK29" s="410">
        <f>265301+287295</f>
        <v>552596</v>
      </c>
      <c r="CL29" s="408"/>
      <c r="CM29" s="408"/>
      <c r="CN29" s="408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11"/>
    </row>
    <row r="30" spans="1:103">
      <c r="A30" s="403" t="s">
        <v>607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5"/>
      <c r="M30" s="19"/>
      <c r="N30" s="406" t="s">
        <v>606</v>
      </c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187">
        <v>1131</v>
      </c>
      <c r="BG30" s="407">
        <f>278876-252191</f>
        <v>26685</v>
      </c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9"/>
      <c r="BV30" s="410">
        <v>314521</v>
      </c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9"/>
      <c r="CK30" s="410">
        <v>286434</v>
      </c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11"/>
    </row>
    <row r="31" spans="1:103" ht="25.5" customHeight="1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5"/>
      <c r="M31" s="19"/>
      <c r="N31" s="478" t="s">
        <v>37</v>
      </c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8"/>
      <c r="BF31" s="188">
        <v>1140</v>
      </c>
      <c r="BG31" s="407">
        <v>0</v>
      </c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8"/>
      <c r="BS31" s="408"/>
      <c r="BT31" s="408"/>
      <c r="BU31" s="409"/>
      <c r="BV31" s="410">
        <v>0</v>
      </c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9"/>
      <c r="CK31" s="410">
        <v>0</v>
      </c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11"/>
    </row>
    <row r="32" spans="1:103">
      <c r="A32" s="403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5"/>
      <c r="M32" s="19"/>
      <c r="N32" s="406" t="s">
        <v>38</v>
      </c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06"/>
      <c r="BF32" s="187">
        <v>1150</v>
      </c>
      <c r="BG32" s="407">
        <v>0</v>
      </c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408"/>
      <c r="BU32" s="409"/>
      <c r="BV32" s="410">
        <v>0</v>
      </c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9"/>
      <c r="CK32" s="410">
        <v>0</v>
      </c>
      <c r="CL32" s="408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08"/>
      <c r="CX32" s="408"/>
      <c r="CY32" s="411"/>
    </row>
    <row r="33" spans="1:103">
      <c r="A33" s="403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5"/>
      <c r="M33" s="19"/>
      <c r="N33" s="406" t="s">
        <v>39</v>
      </c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187">
        <v>1160</v>
      </c>
      <c r="BG33" s="407">
        <v>166763</v>
      </c>
      <c r="BH33" s="408"/>
      <c r="BI33" s="408"/>
      <c r="BJ33" s="408"/>
      <c r="BK33" s="408"/>
      <c r="BL33" s="408"/>
      <c r="BM33" s="408"/>
      <c r="BN33" s="408"/>
      <c r="BO33" s="408"/>
      <c r="BP33" s="408"/>
      <c r="BQ33" s="408"/>
      <c r="BR33" s="408"/>
      <c r="BS33" s="408"/>
      <c r="BT33" s="408"/>
      <c r="BU33" s="409"/>
      <c r="BV33" s="410">
        <v>0</v>
      </c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8"/>
      <c r="CH33" s="408"/>
      <c r="CI33" s="408"/>
      <c r="CJ33" s="409"/>
      <c r="CK33" s="410">
        <v>24027</v>
      </c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11"/>
    </row>
    <row r="34" spans="1:103" s="21" customFormat="1" ht="27.75" customHeight="1" thickBot="1">
      <c r="A34" s="430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2"/>
      <c r="M34" s="20"/>
      <c r="N34" s="550" t="s">
        <v>604</v>
      </c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550"/>
      <c r="AK34" s="550"/>
      <c r="AL34" s="550"/>
      <c r="AM34" s="550"/>
      <c r="AN34" s="550"/>
      <c r="AO34" s="550"/>
      <c r="AP34" s="550"/>
      <c r="AQ34" s="550"/>
      <c r="AR34" s="550"/>
      <c r="AS34" s="550"/>
      <c r="AT34" s="550"/>
      <c r="AU34" s="550"/>
      <c r="AV34" s="550"/>
      <c r="AW34" s="550"/>
      <c r="AX34" s="550"/>
      <c r="AY34" s="550"/>
      <c r="AZ34" s="550"/>
      <c r="BA34" s="550"/>
      <c r="BB34" s="550"/>
      <c r="BC34" s="550"/>
      <c r="BD34" s="550"/>
      <c r="BE34" s="551"/>
      <c r="BF34" s="371">
        <v>1170</v>
      </c>
      <c r="BG34" s="545">
        <v>79808</v>
      </c>
      <c r="BH34" s="546"/>
      <c r="BI34" s="546"/>
      <c r="BJ34" s="546"/>
      <c r="BK34" s="546"/>
      <c r="BL34" s="546"/>
      <c r="BM34" s="546"/>
      <c r="BN34" s="546"/>
      <c r="BO34" s="546"/>
      <c r="BP34" s="546"/>
      <c r="BQ34" s="546"/>
      <c r="BR34" s="546"/>
      <c r="BS34" s="546"/>
      <c r="BT34" s="546"/>
      <c r="BU34" s="547"/>
      <c r="BV34" s="548">
        <v>45439</v>
      </c>
      <c r="BW34" s="546"/>
      <c r="BX34" s="546"/>
      <c r="BY34" s="546"/>
      <c r="BZ34" s="546"/>
      <c r="CA34" s="546"/>
      <c r="CB34" s="546"/>
      <c r="CC34" s="546"/>
      <c r="CD34" s="546"/>
      <c r="CE34" s="546"/>
      <c r="CF34" s="546"/>
      <c r="CG34" s="546"/>
      <c r="CH34" s="546"/>
      <c r="CI34" s="546"/>
      <c r="CJ34" s="547"/>
      <c r="CK34" s="548">
        <v>14940</v>
      </c>
      <c r="CL34" s="546"/>
      <c r="CM34" s="546"/>
      <c r="CN34" s="546"/>
      <c r="CO34" s="546"/>
      <c r="CP34" s="546"/>
      <c r="CQ34" s="546"/>
      <c r="CR34" s="546"/>
      <c r="CS34" s="546"/>
      <c r="CT34" s="546"/>
      <c r="CU34" s="546"/>
      <c r="CV34" s="546"/>
      <c r="CW34" s="546"/>
      <c r="CX34" s="546"/>
      <c r="CY34" s="549"/>
    </row>
    <row r="35" spans="1:103" ht="13.5" thickBot="1">
      <c r="A35" s="403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5"/>
      <c r="M35" s="372"/>
      <c r="N35" s="521" t="s">
        <v>40</v>
      </c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/>
      <c r="AD35" s="521"/>
      <c r="AE35" s="521"/>
      <c r="AF35" s="521"/>
      <c r="AG35" s="521"/>
      <c r="AH35" s="521"/>
      <c r="AI35" s="521"/>
      <c r="AJ35" s="521"/>
      <c r="AK35" s="521"/>
      <c r="AL35" s="521"/>
      <c r="AM35" s="521"/>
      <c r="AN35" s="521"/>
      <c r="AO35" s="521"/>
      <c r="AP35" s="521"/>
      <c r="AQ35" s="521"/>
      <c r="AR35" s="521"/>
      <c r="AS35" s="521"/>
      <c r="AT35" s="521"/>
      <c r="AU35" s="521"/>
      <c r="AV35" s="521"/>
      <c r="AW35" s="521"/>
      <c r="AX35" s="521"/>
      <c r="AY35" s="521"/>
      <c r="AZ35" s="521"/>
      <c r="BA35" s="521"/>
      <c r="BB35" s="521"/>
      <c r="BC35" s="521"/>
      <c r="BD35" s="521"/>
      <c r="BE35" s="522"/>
      <c r="BF35" s="190">
        <v>1100</v>
      </c>
      <c r="BG35" s="523">
        <f>BG29+BG33+BG34</f>
        <v>1064792</v>
      </c>
      <c r="BH35" s="444"/>
      <c r="BI35" s="444"/>
      <c r="BJ35" s="444"/>
      <c r="BK35" s="444"/>
      <c r="BL35" s="444"/>
      <c r="BM35" s="444"/>
      <c r="BN35" s="444"/>
      <c r="BO35" s="444"/>
      <c r="BP35" s="444"/>
      <c r="BQ35" s="444"/>
      <c r="BR35" s="444"/>
      <c r="BS35" s="444"/>
      <c r="BT35" s="444"/>
      <c r="BU35" s="445"/>
      <c r="BV35" s="523">
        <f>BV29+BV33+BV34</f>
        <v>831959</v>
      </c>
      <c r="BW35" s="444"/>
      <c r="BX35" s="444"/>
      <c r="BY35" s="444"/>
      <c r="BZ35" s="444"/>
      <c r="CA35" s="444"/>
      <c r="CB35" s="444"/>
      <c r="CC35" s="444"/>
      <c r="CD35" s="444"/>
      <c r="CE35" s="444"/>
      <c r="CF35" s="444"/>
      <c r="CG35" s="444"/>
      <c r="CH35" s="444"/>
      <c r="CI35" s="444"/>
      <c r="CJ35" s="445"/>
      <c r="CK35" s="523">
        <f>CK29+CK33+CK34</f>
        <v>591563</v>
      </c>
      <c r="CL35" s="444"/>
      <c r="CM35" s="444"/>
      <c r="CN35" s="444"/>
      <c r="CO35" s="444"/>
      <c r="CP35" s="444"/>
      <c r="CQ35" s="444"/>
      <c r="CR35" s="444"/>
      <c r="CS35" s="444"/>
      <c r="CT35" s="444"/>
      <c r="CU35" s="444"/>
      <c r="CV35" s="444"/>
      <c r="CW35" s="444"/>
      <c r="CX35" s="444"/>
      <c r="CY35" s="445"/>
    </row>
    <row r="36" spans="1:103" ht="13.5" customHeight="1">
      <c r="A36" s="448" t="s">
        <v>600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50"/>
      <c r="M36" s="454" t="s">
        <v>41</v>
      </c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  <c r="BD36" s="455"/>
      <c r="BE36" s="455"/>
      <c r="BF36" s="524">
        <v>1210</v>
      </c>
      <c r="BG36" s="456">
        <f>2485122+61153</f>
        <v>2546275</v>
      </c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8"/>
      <c r="BV36" s="457">
        <f>1788224+29217+18401</f>
        <v>1835842</v>
      </c>
      <c r="BW36" s="457"/>
      <c r="BX36" s="457"/>
      <c r="BY36" s="457"/>
      <c r="BZ36" s="457"/>
      <c r="CA36" s="457"/>
      <c r="CB36" s="457"/>
      <c r="CC36" s="457"/>
      <c r="CD36" s="457"/>
      <c r="CE36" s="457"/>
      <c r="CF36" s="457"/>
      <c r="CG36" s="457"/>
      <c r="CH36" s="457"/>
      <c r="CI36" s="457"/>
      <c r="CJ36" s="457"/>
      <c r="CK36" s="462">
        <f>1227329+33805</f>
        <v>1261134</v>
      </c>
      <c r="CL36" s="457"/>
      <c r="CM36" s="457"/>
      <c r="CN36" s="457"/>
      <c r="CO36" s="457"/>
      <c r="CP36" s="457"/>
      <c r="CQ36" s="457"/>
      <c r="CR36" s="457"/>
      <c r="CS36" s="457"/>
      <c r="CT36" s="457"/>
      <c r="CU36" s="457"/>
      <c r="CV36" s="457"/>
      <c r="CW36" s="457"/>
      <c r="CX36" s="457"/>
      <c r="CY36" s="463"/>
    </row>
    <row r="37" spans="1:103">
      <c r="A37" s="451"/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3"/>
      <c r="M37" s="18"/>
      <c r="N37" s="443" t="s">
        <v>42</v>
      </c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525"/>
      <c r="BG37" s="459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1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4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5"/>
    </row>
    <row r="38" spans="1:103" ht="25.5" customHeight="1">
      <c r="A38" s="403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5"/>
      <c r="M38" s="19"/>
      <c r="N38" s="478" t="s">
        <v>43</v>
      </c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188">
        <v>1220</v>
      </c>
      <c r="BG38" s="407">
        <v>32283</v>
      </c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9"/>
      <c r="BV38" s="410">
        <v>24426</v>
      </c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9"/>
      <c r="CK38" s="410">
        <v>38016</v>
      </c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11"/>
    </row>
    <row r="39" spans="1:103">
      <c r="A39" s="403" t="s">
        <v>601</v>
      </c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5"/>
      <c r="M39" s="19"/>
      <c r="N39" s="520" t="s">
        <v>44</v>
      </c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0"/>
      <c r="AQ39" s="520"/>
      <c r="AR39" s="520"/>
      <c r="AS39" s="520"/>
      <c r="AT39" s="520"/>
      <c r="AU39" s="520"/>
      <c r="AV39" s="520"/>
      <c r="AW39" s="520"/>
      <c r="AX39" s="520"/>
      <c r="AY39" s="520"/>
      <c r="AZ39" s="520"/>
      <c r="BA39" s="520"/>
      <c r="BB39" s="520"/>
      <c r="BC39" s="520"/>
      <c r="BD39" s="520"/>
      <c r="BE39" s="520"/>
      <c r="BF39" s="187">
        <v>1230</v>
      </c>
      <c r="BG39" s="407">
        <v>2973158</v>
      </c>
      <c r="BH39" s="408"/>
      <c r="BI39" s="408"/>
      <c r="BJ39" s="408"/>
      <c r="BK39" s="408"/>
      <c r="BL39" s="408"/>
      <c r="BM39" s="408"/>
      <c r="BN39" s="408"/>
      <c r="BO39" s="408"/>
      <c r="BP39" s="408"/>
      <c r="BQ39" s="408"/>
      <c r="BR39" s="408"/>
      <c r="BS39" s="408"/>
      <c r="BT39" s="408"/>
      <c r="BU39" s="409"/>
      <c r="BV39" s="410">
        <f>2533453+2511</f>
        <v>2535964</v>
      </c>
      <c r="BW39" s="408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08"/>
      <c r="CI39" s="408"/>
      <c r="CJ39" s="409"/>
      <c r="CK39" s="410">
        <f>2749415+1729</f>
        <v>2751144</v>
      </c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11"/>
    </row>
    <row r="40" spans="1:103" ht="25.5" customHeight="1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5"/>
      <c r="M40" s="19"/>
      <c r="N40" s="518" t="s">
        <v>45</v>
      </c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188">
        <v>1240</v>
      </c>
      <c r="BG40" s="407">
        <v>0</v>
      </c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9"/>
      <c r="BV40" s="410">
        <v>0</v>
      </c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9"/>
      <c r="CK40" s="410">
        <v>0</v>
      </c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11"/>
    </row>
    <row r="41" spans="1:103" ht="25.5" customHeight="1">
      <c r="A41" s="403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5"/>
      <c r="M41" s="19"/>
      <c r="N41" s="518" t="s">
        <v>46</v>
      </c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188">
        <v>1250</v>
      </c>
      <c r="BG41" s="407">
        <v>100208</v>
      </c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408"/>
      <c r="BU41" s="409"/>
      <c r="BV41" s="410">
        <v>98410</v>
      </c>
      <c r="BW41" s="408"/>
      <c r="BX41" s="408"/>
      <c r="BY41" s="408"/>
      <c r="BZ41" s="408"/>
      <c r="CA41" s="408"/>
      <c r="CB41" s="408"/>
      <c r="CC41" s="408"/>
      <c r="CD41" s="408"/>
      <c r="CE41" s="408"/>
      <c r="CF41" s="408"/>
      <c r="CG41" s="408"/>
      <c r="CH41" s="408"/>
      <c r="CI41" s="408"/>
      <c r="CJ41" s="409"/>
      <c r="CK41" s="410">
        <v>39422</v>
      </c>
      <c r="CL41" s="408"/>
      <c r="CM41" s="408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11"/>
    </row>
    <row r="42" spans="1:103" s="21" customFormat="1" ht="13.5" thickBot="1">
      <c r="A42" s="430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2"/>
      <c r="M42" s="20"/>
      <c r="N42" s="519" t="s">
        <v>47</v>
      </c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19"/>
      <c r="AS42" s="519"/>
      <c r="AT42" s="519"/>
      <c r="AU42" s="519"/>
      <c r="AV42" s="519"/>
      <c r="AW42" s="519"/>
      <c r="AX42" s="519"/>
      <c r="AY42" s="519"/>
      <c r="AZ42" s="519"/>
      <c r="BA42" s="519"/>
      <c r="BB42" s="519"/>
      <c r="BC42" s="519"/>
      <c r="BD42" s="519"/>
      <c r="BE42" s="519"/>
      <c r="BF42" s="189">
        <v>1260</v>
      </c>
      <c r="BG42" s="434">
        <v>18686</v>
      </c>
      <c r="BH42" s="435"/>
      <c r="BI42" s="435"/>
      <c r="BJ42" s="435"/>
      <c r="BK42" s="435"/>
      <c r="BL42" s="435"/>
      <c r="BM42" s="435"/>
      <c r="BN42" s="435"/>
      <c r="BO42" s="435"/>
      <c r="BP42" s="435"/>
      <c r="BQ42" s="435"/>
      <c r="BR42" s="435"/>
      <c r="BS42" s="435"/>
      <c r="BT42" s="435"/>
      <c r="BU42" s="436"/>
      <c r="BV42" s="437">
        <f>39803-20912</f>
        <v>18891</v>
      </c>
      <c r="BW42" s="435"/>
      <c r="BX42" s="435"/>
      <c r="BY42" s="435"/>
      <c r="BZ42" s="435"/>
      <c r="CA42" s="435"/>
      <c r="CB42" s="435"/>
      <c r="CC42" s="435"/>
      <c r="CD42" s="435"/>
      <c r="CE42" s="435"/>
      <c r="CF42" s="435"/>
      <c r="CG42" s="435"/>
      <c r="CH42" s="435"/>
      <c r="CI42" s="435"/>
      <c r="CJ42" s="436"/>
      <c r="CK42" s="437">
        <f>10790-1729</f>
        <v>9061</v>
      </c>
      <c r="CL42" s="435"/>
      <c r="CM42" s="435"/>
      <c r="CN42" s="435"/>
      <c r="CO42" s="435"/>
      <c r="CP42" s="435"/>
      <c r="CQ42" s="435"/>
      <c r="CR42" s="435"/>
      <c r="CS42" s="435"/>
      <c r="CT42" s="435"/>
      <c r="CU42" s="435"/>
      <c r="CV42" s="435"/>
      <c r="CW42" s="435"/>
      <c r="CX42" s="435"/>
      <c r="CY42" s="438"/>
    </row>
    <row r="43" spans="1:103" s="21" customFormat="1" ht="13.5" thickBot="1">
      <c r="A43" s="430"/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2"/>
      <c r="M43" s="22"/>
      <c r="N43" s="515" t="s">
        <v>48</v>
      </c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  <c r="AO43" s="515"/>
      <c r="AP43" s="515"/>
      <c r="AQ43" s="515"/>
      <c r="AR43" s="515"/>
      <c r="AS43" s="515"/>
      <c r="AT43" s="515"/>
      <c r="AU43" s="515"/>
      <c r="AV43" s="515"/>
      <c r="AW43" s="515"/>
      <c r="AX43" s="515"/>
      <c r="AY43" s="515"/>
      <c r="AZ43" s="515"/>
      <c r="BA43" s="515"/>
      <c r="BB43" s="515"/>
      <c r="BC43" s="515"/>
      <c r="BD43" s="515"/>
      <c r="BE43" s="515"/>
      <c r="BF43" s="191">
        <v>1200</v>
      </c>
      <c r="BG43" s="440">
        <f>SUM(BG36:BU42)</f>
        <v>5670610</v>
      </c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2"/>
      <c r="BV43" s="440">
        <f>SUM(BV36:CJ42)</f>
        <v>4513533</v>
      </c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2"/>
      <c r="CK43" s="440">
        <f>SUM(CK36:CY42)</f>
        <v>4098777</v>
      </c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/>
      <c r="CX43" s="441"/>
      <c r="CY43" s="442"/>
    </row>
    <row r="44" spans="1:103" ht="13.5" thickBot="1">
      <c r="A44" s="419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1"/>
      <c r="M44" s="19"/>
      <c r="N44" s="422" t="s">
        <v>49</v>
      </c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192">
        <v>1600</v>
      </c>
      <c r="BG44" s="423">
        <f>BG35+BG43</f>
        <v>6735402</v>
      </c>
      <c r="BH44" s="424"/>
      <c r="BI44" s="424"/>
      <c r="BJ44" s="424"/>
      <c r="BK44" s="424"/>
      <c r="BL44" s="424"/>
      <c r="BM44" s="424"/>
      <c r="BN44" s="424"/>
      <c r="BO44" s="424"/>
      <c r="BP44" s="424"/>
      <c r="BQ44" s="424"/>
      <c r="BR44" s="424"/>
      <c r="BS44" s="424"/>
      <c r="BT44" s="424"/>
      <c r="BU44" s="425"/>
      <c r="BV44" s="423">
        <f>BV35+BV43</f>
        <v>5345492</v>
      </c>
      <c r="BW44" s="424"/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424"/>
      <c r="CI44" s="424"/>
      <c r="CJ44" s="425"/>
      <c r="CK44" s="423">
        <f>CK35+CK43</f>
        <v>4690340</v>
      </c>
      <c r="CL44" s="424"/>
      <c r="CM44" s="424"/>
      <c r="CN44" s="424"/>
      <c r="CO44" s="424"/>
      <c r="CP44" s="424"/>
      <c r="CQ44" s="424"/>
      <c r="CR44" s="424"/>
      <c r="CS44" s="424"/>
      <c r="CT44" s="424"/>
      <c r="CU44" s="424"/>
      <c r="CV44" s="424"/>
      <c r="CW44" s="424"/>
      <c r="CX44" s="424"/>
      <c r="CY44" s="425"/>
    </row>
    <row r="45" spans="1:103" s="7" customFormat="1" ht="12">
      <c r="BF45" s="17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9" t="s">
        <v>50</v>
      </c>
    </row>
    <row r="46" spans="1:103" s="7" customFormat="1" ht="6" customHeight="1">
      <c r="BF46" s="17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9"/>
    </row>
    <row r="47" spans="1:103" ht="20.100000000000001" customHeight="1">
      <c r="A47" s="489" t="s">
        <v>27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1"/>
      <c r="M47" s="498" t="s">
        <v>28</v>
      </c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BA47" s="499"/>
      <c r="BB47" s="499"/>
      <c r="BC47" s="499"/>
      <c r="BD47" s="499"/>
      <c r="BE47" s="500"/>
      <c r="BF47" s="516" t="s">
        <v>370</v>
      </c>
      <c r="BG47" s="512" t="s">
        <v>29</v>
      </c>
      <c r="BH47" s="513"/>
      <c r="BI47" s="513"/>
      <c r="BJ47" s="513"/>
      <c r="BK47" s="513"/>
      <c r="BL47" s="513"/>
      <c r="BM47" s="513"/>
      <c r="BN47" s="513"/>
      <c r="BO47" s="513"/>
      <c r="BP47" s="513"/>
      <c r="BQ47" s="513"/>
      <c r="BR47" s="513"/>
      <c r="BS47" s="513"/>
      <c r="BT47" s="513"/>
      <c r="BU47" s="514"/>
      <c r="BV47" s="507" t="s">
        <v>29</v>
      </c>
      <c r="BW47" s="508"/>
      <c r="BX47" s="508"/>
      <c r="BY47" s="508"/>
      <c r="BZ47" s="508"/>
      <c r="CA47" s="508"/>
      <c r="CB47" s="508"/>
      <c r="CC47" s="508"/>
      <c r="CD47" s="508"/>
      <c r="CE47" s="508"/>
      <c r="CF47" s="508"/>
      <c r="CG47" s="508"/>
      <c r="CH47" s="508"/>
      <c r="CI47" s="508"/>
      <c r="CJ47" s="509"/>
      <c r="CK47" s="507" t="s">
        <v>29</v>
      </c>
      <c r="CL47" s="508"/>
      <c r="CM47" s="508"/>
      <c r="CN47" s="508"/>
      <c r="CO47" s="508"/>
      <c r="CP47" s="508"/>
      <c r="CQ47" s="508"/>
      <c r="CR47" s="508"/>
      <c r="CS47" s="508"/>
      <c r="CT47" s="508"/>
      <c r="CU47" s="508"/>
      <c r="CV47" s="508"/>
      <c r="CW47" s="508"/>
      <c r="CX47" s="508"/>
      <c r="CY47" s="509"/>
    </row>
    <row r="48" spans="1:103" ht="14.25">
      <c r="A48" s="492"/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4"/>
      <c r="M48" s="501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3"/>
      <c r="BF48" s="517"/>
      <c r="BG48" s="510">
        <v>20</v>
      </c>
      <c r="BH48" s="511"/>
      <c r="BI48" s="511"/>
      <c r="BJ48" s="511"/>
      <c r="BK48" s="511"/>
      <c r="BL48" s="511"/>
      <c r="BM48" s="474">
        <v>11</v>
      </c>
      <c r="BN48" s="474"/>
      <c r="BO48" s="474"/>
      <c r="BP48" s="474"/>
      <c r="BQ48" s="150" t="s">
        <v>30</v>
      </c>
      <c r="BR48" s="150"/>
      <c r="BS48" s="150"/>
      <c r="BT48" s="150"/>
      <c r="BU48" s="151"/>
      <c r="BV48" s="150"/>
      <c r="BW48" s="150"/>
      <c r="BX48" s="511">
        <v>20</v>
      </c>
      <c r="BY48" s="511"/>
      <c r="BZ48" s="511"/>
      <c r="CA48" s="511"/>
      <c r="CB48" s="479">
        <v>10</v>
      </c>
      <c r="CC48" s="479"/>
      <c r="CD48" s="479"/>
      <c r="CE48" s="479"/>
      <c r="CF48" s="150" t="s">
        <v>31</v>
      </c>
      <c r="CG48" s="150"/>
      <c r="CH48" s="150"/>
      <c r="CI48" s="150"/>
      <c r="CJ48" s="150"/>
      <c r="CK48" s="152"/>
      <c r="CL48" s="150"/>
      <c r="CM48" s="511">
        <v>20</v>
      </c>
      <c r="CN48" s="511"/>
      <c r="CO48" s="511"/>
      <c r="CP48" s="511"/>
      <c r="CQ48" s="479" t="s">
        <v>351</v>
      </c>
      <c r="CR48" s="479"/>
      <c r="CS48" s="479"/>
      <c r="CT48" s="479"/>
      <c r="CU48" s="150" t="s">
        <v>32</v>
      </c>
      <c r="CV48" s="150"/>
      <c r="CW48" s="150"/>
      <c r="CX48" s="150"/>
      <c r="CY48" s="151"/>
    </row>
    <row r="49" spans="1:103" ht="7.5" customHeight="1" thickBot="1">
      <c r="A49" s="495"/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7"/>
      <c r="M49" s="504"/>
      <c r="N49" s="505"/>
      <c r="O49" s="505"/>
      <c r="P49" s="505"/>
      <c r="Q49" s="505"/>
      <c r="R49" s="505"/>
      <c r="S49" s="505"/>
      <c r="T49" s="505"/>
      <c r="U49" s="505"/>
      <c r="V49" s="505"/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6"/>
      <c r="BF49" s="517"/>
      <c r="BG49" s="462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457"/>
      <c r="BT49" s="457"/>
      <c r="BU49" s="458"/>
      <c r="BV49" s="457"/>
      <c r="BW49" s="457"/>
      <c r="BX49" s="457"/>
      <c r="BY49" s="457"/>
      <c r="BZ49" s="457"/>
      <c r="CA49" s="457"/>
      <c r="CB49" s="457"/>
      <c r="CC49" s="457"/>
      <c r="CD49" s="457"/>
      <c r="CE49" s="457"/>
      <c r="CF49" s="457"/>
      <c r="CG49" s="457"/>
      <c r="CH49" s="457"/>
      <c r="CI49" s="457"/>
      <c r="CJ49" s="457"/>
      <c r="CK49" s="462"/>
      <c r="CL49" s="457"/>
      <c r="CM49" s="457"/>
      <c r="CN49" s="457"/>
      <c r="CO49" s="457"/>
      <c r="CP49" s="457"/>
      <c r="CQ49" s="457"/>
      <c r="CR49" s="457"/>
      <c r="CS49" s="457"/>
      <c r="CT49" s="457"/>
      <c r="CU49" s="457"/>
      <c r="CV49" s="457"/>
      <c r="CW49" s="457"/>
      <c r="CX49" s="457"/>
      <c r="CY49" s="458"/>
    </row>
    <row r="50" spans="1:103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2"/>
      <c r="M50" s="483" t="s">
        <v>51</v>
      </c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484"/>
      <c r="AO50" s="484"/>
      <c r="AP50" s="484"/>
      <c r="AQ50" s="484"/>
      <c r="AR50" s="484"/>
      <c r="AS50" s="484"/>
      <c r="AT50" s="484"/>
      <c r="AU50" s="484"/>
      <c r="AV50" s="484"/>
      <c r="AW50" s="484"/>
      <c r="AX50" s="484"/>
      <c r="AY50" s="484"/>
      <c r="AZ50" s="484"/>
      <c r="BA50" s="484"/>
      <c r="BB50" s="484"/>
      <c r="BC50" s="484"/>
      <c r="BD50" s="484"/>
      <c r="BE50" s="484"/>
      <c r="BF50" s="524">
        <v>1310</v>
      </c>
      <c r="BG50" s="485">
        <v>307715</v>
      </c>
      <c r="BH50" s="485"/>
      <c r="BI50" s="485"/>
      <c r="BJ50" s="485"/>
      <c r="BK50" s="485"/>
      <c r="BL50" s="485"/>
      <c r="BM50" s="485"/>
      <c r="BN50" s="485"/>
      <c r="BO50" s="485"/>
      <c r="BP50" s="485"/>
      <c r="BQ50" s="485"/>
      <c r="BR50" s="485"/>
      <c r="BS50" s="485"/>
      <c r="BT50" s="485"/>
      <c r="BU50" s="486"/>
      <c r="BV50" s="485">
        <v>2500</v>
      </c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7">
        <v>2500</v>
      </c>
      <c r="CL50" s="485"/>
      <c r="CM50" s="485"/>
      <c r="CN50" s="485"/>
      <c r="CO50" s="485"/>
      <c r="CP50" s="485"/>
      <c r="CQ50" s="485"/>
      <c r="CR50" s="485"/>
      <c r="CS50" s="485"/>
      <c r="CT50" s="485"/>
      <c r="CU50" s="485"/>
      <c r="CV50" s="485"/>
      <c r="CW50" s="485"/>
      <c r="CX50" s="485"/>
      <c r="CY50" s="488"/>
    </row>
    <row r="51" spans="1:103" ht="25.5" customHeight="1">
      <c r="A51" s="448"/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50"/>
      <c r="M51" s="454" t="s">
        <v>52</v>
      </c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532"/>
      <c r="BG51" s="457"/>
      <c r="BH51" s="457"/>
      <c r="BI51" s="457"/>
      <c r="BJ51" s="457"/>
      <c r="BK51" s="457"/>
      <c r="BL51" s="457"/>
      <c r="BM51" s="457"/>
      <c r="BN51" s="457"/>
      <c r="BO51" s="457"/>
      <c r="BP51" s="457"/>
      <c r="BQ51" s="457"/>
      <c r="BR51" s="457"/>
      <c r="BS51" s="457"/>
      <c r="BT51" s="457"/>
      <c r="BU51" s="458"/>
      <c r="BV51" s="457"/>
      <c r="BW51" s="457"/>
      <c r="BX51" s="457"/>
      <c r="BY51" s="457"/>
      <c r="BZ51" s="457"/>
      <c r="CA51" s="457"/>
      <c r="CB51" s="457"/>
      <c r="CC51" s="457"/>
      <c r="CD51" s="457"/>
      <c r="CE51" s="457"/>
      <c r="CF51" s="457"/>
      <c r="CG51" s="457"/>
      <c r="CH51" s="457"/>
      <c r="CI51" s="457"/>
      <c r="CJ51" s="457"/>
      <c r="CK51" s="462"/>
      <c r="CL51" s="457"/>
      <c r="CM51" s="457"/>
      <c r="CN51" s="457"/>
      <c r="CO51" s="457"/>
      <c r="CP51" s="457"/>
      <c r="CQ51" s="457"/>
      <c r="CR51" s="457"/>
      <c r="CS51" s="457"/>
      <c r="CT51" s="457"/>
      <c r="CU51" s="457"/>
      <c r="CV51" s="457"/>
      <c r="CW51" s="457"/>
      <c r="CX51" s="457"/>
      <c r="CY51" s="463"/>
    </row>
    <row r="52" spans="1:103" ht="25.5" customHeight="1">
      <c r="A52" s="451"/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3"/>
      <c r="M52" s="18"/>
      <c r="N52" s="477" t="s">
        <v>53</v>
      </c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525"/>
      <c r="BG52" s="460"/>
      <c r="BH52" s="460"/>
      <c r="BI52" s="460"/>
      <c r="BJ52" s="460"/>
      <c r="BK52" s="460"/>
      <c r="BL52" s="460"/>
      <c r="BM52" s="460"/>
      <c r="BN52" s="460"/>
      <c r="BO52" s="460"/>
      <c r="BP52" s="460"/>
      <c r="BQ52" s="460"/>
      <c r="BR52" s="460"/>
      <c r="BS52" s="460"/>
      <c r="BT52" s="460"/>
      <c r="BU52" s="461"/>
      <c r="BV52" s="460"/>
      <c r="BW52" s="460"/>
      <c r="BX52" s="460"/>
      <c r="BY52" s="460"/>
      <c r="BZ52" s="460"/>
      <c r="CA52" s="460"/>
      <c r="CB52" s="460"/>
      <c r="CC52" s="460"/>
      <c r="CD52" s="460"/>
      <c r="CE52" s="460"/>
      <c r="CF52" s="460"/>
      <c r="CG52" s="460"/>
      <c r="CH52" s="460"/>
      <c r="CI52" s="460"/>
      <c r="CJ52" s="460"/>
      <c r="CK52" s="464"/>
      <c r="CL52" s="460"/>
      <c r="CM52" s="460"/>
      <c r="CN52" s="460"/>
      <c r="CO52" s="460"/>
      <c r="CP52" s="460"/>
      <c r="CQ52" s="460"/>
      <c r="CR52" s="460"/>
      <c r="CS52" s="460"/>
      <c r="CT52" s="460"/>
      <c r="CU52" s="460"/>
      <c r="CV52" s="460"/>
      <c r="CW52" s="460"/>
      <c r="CX52" s="460"/>
      <c r="CY52" s="465"/>
    </row>
    <row r="53" spans="1:103" ht="25.5" customHeight="1">
      <c r="A53" s="403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5"/>
      <c r="M53" s="19"/>
      <c r="N53" s="478" t="s">
        <v>54</v>
      </c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8"/>
      <c r="BF53" s="188">
        <v>1320</v>
      </c>
      <c r="BG53" s="408">
        <v>0</v>
      </c>
      <c r="BH53" s="408"/>
      <c r="BI53" s="408"/>
      <c r="BJ53" s="408"/>
      <c r="BK53" s="408"/>
      <c r="BL53" s="408"/>
      <c r="BM53" s="408"/>
      <c r="BN53" s="408"/>
      <c r="BO53" s="408"/>
      <c r="BP53" s="408"/>
      <c r="BQ53" s="408"/>
      <c r="BR53" s="408"/>
      <c r="BS53" s="408"/>
      <c r="BT53" s="408"/>
      <c r="BU53" s="408"/>
      <c r="BV53" s="410">
        <v>0</v>
      </c>
      <c r="BW53" s="408"/>
      <c r="BX53" s="408"/>
      <c r="BY53" s="408"/>
      <c r="BZ53" s="408"/>
      <c r="CA53" s="408"/>
      <c r="CB53" s="408"/>
      <c r="CC53" s="408"/>
      <c r="CD53" s="408"/>
      <c r="CE53" s="408"/>
      <c r="CF53" s="408"/>
      <c r="CG53" s="408"/>
      <c r="CH53" s="408"/>
      <c r="CI53" s="408"/>
      <c r="CJ53" s="409"/>
      <c r="CK53" s="408">
        <v>0</v>
      </c>
      <c r="CL53" s="408"/>
      <c r="CM53" s="408"/>
      <c r="CN53" s="408"/>
      <c r="CO53" s="408"/>
      <c r="CP53" s="408"/>
      <c r="CQ53" s="408"/>
      <c r="CR53" s="408"/>
      <c r="CS53" s="408"/>
      <c r="CT53" s="408"/>
      <c r="CU53" s="408"/>
      <c r="CV53" s="408"/>
      <c r="CW53" s="408"/>
      <c r="CX53" s="408"/>
      <c r="CY53" s="409"/>
    </row>
    <row r="54" spans="1:103">
      <c r="A54" s="403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5"/>
      <c r="M54" s="19"/>
      <c r="N54" s="406" t="s">
        <v>57</v>
      </c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187">
        <v>1340</v>
      </c>
      <c r="BG54" s="408">
        <v>0</v>
      </c>
      <c r="BH54" s="408"/>
      <c r="BI54" s="408"/>
      <c r="BJ54" s="408"/>
      <c r="BK54" s="408"/>
      <c r="BL54" s="408"/>
      <c r="BM54" s="408"/>
      <c r="BN54" s="408"/>
      <c r="BO54" s="408"/>
      <c r="BP54" s="408"/>
      <c r="BQ54" s="408"/>
      <c r="BR54" s="408"/>
      <c r="BS54" s="408"/>
      <c r="BT54" s="408"/>
      <c r="BU54" s="409"/>
      <c r="BV54" s="410">
        <v>0</v>
      </c>
      <c r="BW54" s="408"/>
      <c r="BX54" s="408"/>
      <c r="BY54" s="408"/>
      <c r="BZ54" s="408"/>
      <c r="CA54" s="408"/>
      <c r="CB54" s="408"/>
      <c r="CC54" s="408"/>
      <c r="CD54" s="408"/>
      <c r="CE54" s="408"/>
      <c r="CF54" s="408"/>
      <c r="CG54" s="408"/>
      <c r="CH54" s="408"/>
      <c r="CI54" s="408"/>
      <c r="CJ54" s="409"/>
      <c r="CK54" s="410">
        <v>0</v>
      </c>
      <c r="CL54" s="408"/>
      <c r="CM54" s="408"/>
      <c r="CN54" s="408"/>
      <c r="CO54" s="408"/>
      <c r="CP54" s="408"/>
      <c r="CQ54" s="408"/>
      <c r="CR54" s="408"/>
      <c r="CS54" s="408"/>
      <c r="CT54" s="408"/>
      <c r="CU54" s="408"/>
      <c r="CV54" s="408"/>
      <c r="CW54" s="408"/>
      <c r="CX54" s="408"/>
      <c r="CY54" s="411"/>
    </row>
    <row r="55" spans="1:103">
      <c r="A55" s="403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5"/>
      <c r="M55" s="19"/>
      <c r="N55" s="406" t="s">
        <v>58</v>
      </c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187">
        <v>1350</v>
      </c>
      <c r="BG55" s="408">
        <v>0</v>
      </c>
      <c r="BH55" s="408"/>
      <c r="BI55" s="408"/>
      <c r="BJ55" s="408"/>
      <c r="BK55" s="408"/>
      <c r="BL55" s="408"/>
      <c r="BM55" s="408"/>
      <c r="BN55" s="408"/>
      <c r="BO55" s="408"/>
      <c r="BP55" s="408"/>
      <c r="BQ55" s="408"/>
      <c r="BR55" s="408"/>
      <c r="BS55" s="408"/>
      <c r="BT55" s="408"/>
      <c r="BU55" s="409"/>
      <c r="BV55" s="410">
        <v>0</v>
      </c>
      <c r="BW55" s="408"/>
      <c r="BX55" s="408"/>
      <c r="BY55" s="408"/>
      <c r="BZ55" s="408"/>
      <c r="CA55" s="408"/>
      <c r="CB55" s="408"/>
      <c r="CC55" s="408"/>
      <c r="CD55" s="408"/>
      <c r="CE55" s="408"/>
      <c r="CF55" s="408"/>
      <c r="CG55" s="408"/>
      <c r="CH55" s="408"/>
      <c r="CI55" s="408"/>
      <c r="CJ55" s="409"/>
      <c r="CK55" s="410">
        <v>0</v>
      </c>
      <c r="CL55" s="408"/>
      <c r="CM55" s="408"/>
      <c r="CN55" s="408"/>
      <c r="CO55" s="408"/>
      <c r="CP55" s="408"/>
      <c r="CQ55" s="408"/>
      <c r="CR55" s="408"/>
      <c r="CS55" s="408"/>
      <c r="CT55" s="408"/>
      <c r="CU55" s="408"/>
      <c r="CV55" s="408"/>
      <c r="CW55" s="408"/>
      <c r="CX55" s="408"/>
      <c r="CY55" s="411"/>
    </row>
    <row r="56" spans="1:103">
      <c r="A56" s="403"/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5"/>
      <c r="M56" s="19"/>
      <c r="N56" s="406" t="s">
        <v>59</v>
      </c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6"/>
      <c r="BE56" s="406"/>
      <c r="BF56" s="187">
        <v>1360</v>
      </c>
      <c r="BG56" s="408">
        <v>1866</v>
      </c>
      <c r="BH56" s="408"/>
      <c r="BI56" s="408"/>
      <c r="BJ56" s="408"/>
      <c r="BK56" s="408"/>
      <c r="BL56" s="408"/>
      <c r="BM56" s="408"/>
      <c r="BN56" s="408"/>
      <c r="BO56" s="408"/>
      <c r="BP56" s="408"/>
      <c r="BQ56" s="408"/>
      <c r="BR56" s="408"/>
      <c r="BS56" s="408"/>
      <c r="BT56" s="408"/>
      <c r="BU56" s="409"/>
      <c r="BV56" s="410">
        <v>0</v>
      </c>
      <c r="BW56" s="408"/>
      <c r="BX56" s="408"/>
      <c r="BY56" s="408"/>
      <c r="BZ56" s="408"/>
      <c r="CA56" s="408"/>
      <c r="CB56" s="408"/>
      <c r="CC56" s="408"/>
      <c r="CD56" s="408"/>
      <c r="CE56" s="408"/>
      <c r="CF56" s="408"/>
      <c r="CG56" s="408"/>
      <c r="CH56" s="408"/>
      <c r="CI56" s="408"/>
      <c r="CJ56" s="409"/>
      <c r="CK56" s="410">
        <v>0</v>
      </c>
      <c r="CL56" s="408"/>
      <c r="CM56" s="408"/>
      <c r="CN56" s="408"/>
      <c r="CO56" s="408"/>
      <c r="CP56" s="408"/>
      <c r="CQ56" s="408"/>
      <c r="CR56" s="408"/>
      <c r="CS56" s="408"/>
      <c r="CT56" s="408"/>
      <c r="CU56" s="408"/>
      <c r="CV56" s="408"/>
      <c r="CW56" s="408"/>
      <c r="CX56" s="408"/>
      <c r="CY56" s="411"/>
    </row>
    <row r="57" spans="1:103" s="21" customFormat="1" ht="27" customHeight="1" thickBot="1">
      <c r="A57" s="430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2"/>
      <c r="M57" s="20"/>
      <c r="N57" s="472" t="s">
        <v>60</v>
      </c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193">
        <v>1370</v>
      </c>
      <c r="BG57" s="473" t="s">
        <v>55</v>
      </c>
      <c r="BH57" s="473"/>
      <c r="BI57" s="408">
        <v>80716</v>
      </c>
      <c r="BJ57" s="408"/>
      <c r="BK57" s="408"/>
      <c r="BL57" s="408"/>
      <c r="BM57" s="408"/>
      <c r="BN57" s="408"/>
      <c r="BO57" s="408"/>
      <c r="BP57" s="408"/>
      <c r="BQ57" s="408"/>
      <c r="BR57" s="408"/>
      <c r="BS57" s="408"/>
      <c r="BT57" s="474" t="s">
        <v>56</v>
      </c>
      <c r="BU57" s="475"/>
      <c r="BV57" s="410">
        <v>190224</v>
      </c>
      <c r="BW57" s="408"/>
      <c r="BX57" s="408"/>
      <c r="BY57" s="408"/>
      <c r="BZ57" s="408"/>
      <c r="CA57" s="408"/>
      <c r="CB57" s="408"/>
      <c r="CC57" s="408"/>
      <c r="CD57" s="408"/>
      <c r="CE57" s="408"/>
      <c r="CF57" s="408"/>
      <c r="CG57" s="408"/>
      <c r="CH57" s="408"/>
      <c r="CI57" s="408"/>
      <c r="CJ57" s="409"/>
      <c r="CK57" s="476" t="s">
        <v>55</v>
      </c>
      <c r="CL57" s="473"/>
      <c r="CM57" s="408">
        <v>452490</v>
      </c>
      <c r="CN57" s="408"/>
      <c r="CO57" s="408"/>
      <c r="CP57" s="408"/>
      <c r="CQ57" s="408"/>
      <c r="CR57" s="408"/>
      <c r="CS57" s="408"/>
      <c r="CT57" s="408"/>
      <c r="CU57" s="408"/>
      <c r="CV57" s="408"/>
      <c r="CW57" s="408"/>
      <c r="CX57" s="474" t="s">
        <v>56</v>
      </c>
      <c r="CY57" s="475"/>
    </row>
    <row r="58" spans="1:103" ht="15.75" customHeight="1" thickBot="1">
      <c r="A58" s="403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5"/>
      <c r="M58" s="18"/>
      <c r="N58" s="443" t="s">
        <v>61</v>
      </c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3"/>
      <c r="AM58" s="443"/>
      <c r="AN58" s="443"/>
      <c r="AO58" s="443"/>
      <c r="AP58" s="443"/>
      <c r="AQ58" s="443"/>
      <c r="AR58" s="443"/>
      <c r="AS58" s="443"/>
      <c r="AT58" s="443"/>
      <c r="AU58" s="443"/>
      <c r="AV58" s="443"/>
      <c r="AW58" s="443"/>
      <c r="AX58" s="443"/>
      <c r="AY58" s="443"/>
      <c r="AZ58" s="443"/>
      <c r="BA58" s="443"/>
      <c r="BB58" s="443"/>
      <c r="BC58" s="443"/>
      <c r="BD58" s="443"/>
      <c r="BE58" s="443"/>
      <c r="BF58" s="190">
        <v>1300</v>
      </c>
      <c r="BG58" s="444">
        <f>BG50+BG56-BI57</f>
        <v>228865</v>
      </c>
      <c r="BH58" s="444"/>
      <c r="BI58" s="444"/>
      <c r="BJ58" s="444"/>
      <c r="BK58" s="444"/>
      <c r="BL58" s="444"/>
      <c r="BM58" s="444"/>
      <c r="BN58" s="444"/>
      <c r="BO58" s="444"/>
      <c r="BP58" s="444"/>
      <c r="BQ58" s="444"/>
      <c r="BR58" s="444"/>
      <c r="BS58" s="444"/>
      <c r="BT58" s="444"/>
      <c r="BU58" s="445"/>
      <c r="BV58" s="466">
        <f>SUM(BV50:CJ57)</f>
        <v>192724</v>
      </c>
      <c r="BW58" s="467"/>
      <c r="BX58" s="467"/>
      <c r="BY58" s="467"/>
      <c r="BZ58" s="467"/>
      <c r="CA58" s="467"/>
      <c r="CB58" s="467"/>
      <c r="CC58" s="467"/>
      <c r="CD58" s="467"/>
      <c r="CE58" s="467"/>
      <c r="CF58" s="467"/>
      <c r="CG58" s="467"/>
      <c r="CH58" s="467"/>
      <c r="CI58" s="467"/>
      <c r="CJ58" s="468"/>
      <c r="CK58" s="470" t="s">
        <v>55</v>
      </c>
      <c r="CL58" s="469"/>
      <c r="CM58" s="469">
        <v>449990</v>
      </c>
      <c r="CN58" s="469"/>
      <c r="CO58" s="469"/>
      <c r="CP58" s="469"/>
      <c r="CQ58" s="469"/>
      <c r="CR58" s="469"/>
      <c r="CS58" s="469"/>
      <c r="CT58" s="469"/>
      <c r="CU58" s="469"/>
      <c r="CV58" s="469"/>
      <c r="CW58" s="469"/>
      <c r="CX58" s="469" t="s">
        <v>56</v>
      </c>
      <c r="CY58" s="471"/>
    </row>
    <row r="59" spans="1:103" ht="13.5" customHeight="1">
      <c r="A59" s="448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50"/>
      <c r="M59" s="454" t="s">
        <v>62</v>
      </c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524">
        <v>1410</v>
      </c>
      <c r="BG59" s="457">
        <v>723456</v>
      </c>
      <c r="BH59" s="457"/>
      <c r="BI59" s="457"/>
      <c r="BJ59" s="457"/>
      <c r="BK59" s="457"/>
      <c r="BL59" s="457"/>
      <c r="BM59" s="457"/>
      <c r="BN59" s="457"/>
      <c r="BO59" s="457"/>
      <c r="BP59" s="457"/>
      <c r="BQ59" s="457"/>
      <c r="BR59" s="457"/>
      <c r="BS59" s="457"/>
      <c r="BT59" s="457"/>
      <c r="BU59" s="458"/>
      <c r="BV59" s="457">
        <v>724147</v>
      </c>
      <c r="BW59" s="457"/>
      <c r="BX59" s="457"/>
      <c r="BY59" s="457"/>
      <c r="BZ59" s="457"/>
      <c r="CA59" s="457"/>
      <c r="CB59" s="457"/>
      <c r="CC59" s="457"/>
      <c r="CD59" s="457"/>
      <c r="CE59" s="457"/>
      <c r="CF59" s="457"/>
      <c r="CG59" s="457"/>
      <c r="CH59" s="457"/>
      <c r="CI59" s="457"/>
      <c r="CJ59" s="457"/>
      <c r="CK59" s="462">
        <v>844839</v>
      </c>
      <c r="CL59" s="457"/>
      <c r="CM59" s="457"/>
      <c r="CN59" s="457"/>
      <c r="CO59" s="457"/>
      <c r="CP59" s="457"/>
      <c r="CQ59" s="457"/>
      <c r="CR59" s="457"/>
      <c r="CS59" s="457"/>
      <c r="CT59" s="457"/>
      <c r="CU59" s="457"/>
      <c r="CV59" s="457"/>
      <c r="CW59" s="457"/>
      <c r="CX59" s="457"/>
      <c r="CY59" s="463"/>
    </row>
    <row r="60" spans="1:103">
      <c r="A60" s="451"/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3"/>
      <c r="M60" s="18"/>
      <c r="N60" s="443" t="s">
        <v>63</v>
      </c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3"/>
      <c r="AV60" s="443"/>
      <c r="AW60" s="443"/>
      <c r="AX60" s="443"/>
      <c r="AY60" s="443"/>
      <c r="AZ60" s="443"/>
      <c r="BA60" s="443"/>
      <c r="BB60" s="443"/>
      <c r="BC60" s="443"/>
      <c r="BD60" s="443"/>
      <c r="BE60" s="443"/>
      <c r="BF60" s="525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1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  <c r="CH60" s="460"/>
      <c r="CI60" s="460"/>
      <c r="CJ60" s="460"/>
      <c r="CK60" s="464"/>
      <c r="CL60" s="460"/>
      <c r="CM60" s="460"/>
      <c r="CN60" s="460"/>
      <c r="CO60" s="460"/>
      <c r="CP60" s="460"/>
      <c r="CQ60" s="460"/>
      <c r="CR60" s="460"/>
      <c r="CS60" s="460"/>
      <c r="CT60" s="460"/>
      <c r="CU60" s="460"/>
      <c r="CV60" s="460"/>
      <c r="CW60" s="460"/>
      <c r="CX60" s="460"/>
      <c r="CY60" s="465"/>
    </row>
    <row r="61" spans="1:103">
      <c r="A61" s="403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5"/>
      <c r="M61" s="19"/>
      <c r="N61" s="406" t="s">
        <v>64</v>
      </c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187">
        <v>1420</v>
      </c>
      <c r="BG61" s="408">
        <v>0</v>
      </c>
      <c r="BH61" s="408"/>
      <c r="BI61" s="408"/>
      <c r="BJ61" s="408"/>
      <c r="BK61" s="408"/>
      <c r="BL61" s="408"/>
      <c r="BM61" s="408"/>
      <c r="BN61" s="408"/>
      <c r="BO61" s="408"/>
      <c r="BP61" s="408"/>
      <c r="BQ61" s="408"/>
      <c r="BR61" s="408"/>
      <c r="BS61" s="408"/>
      <c r="BT61" s="408"/>
      <c r="BU61" s="409"/>
      <c r="BV61" s="410">
        <v>0</v>
      </c>
      <c r="BW61" s="408"/>
      <c r="BX61" s="408"/>
      <c r="BY61" s="408"/>
      <c r="BZ61" s="408"/>
      <c r="CA61" s="408"/>
      <c r="CB61" s="408"/>
      <c r="CC61" s="408"/>
      <c r="CD61" s="408"/>
      <c r="CE61" s="408"/>
      <c r="CF61" s="408"/>
      <c r="CG61" s="408"/>
      <c r="CH61" s="408"/>
      <c r="CI61" s="408"/>
      <c r="CJ61" s="409"/>
      <c r="CK61" s="410">
        <v>0</v>
      </c>
      <c r="CL61" s="408"/>
      <c r="CM61" s="408"/>
      <c r="CN61" s="408"/>
      <c r="CO61" s="408"/>
      <c r="CP61" s="408"/>
      <c r="CQ61" s="408"/>
      <c r="CR61" s="408"/>
      <c r="CS61" s="408"/>
      <c r="CT61" s="408"/>
      <c r="CU61" s="408"/>
      <c r="CV61" s="408"/>
      <c r="CW61" s="408"/>
      <c r="CX61" s="408"/>
      <c r="CY61" s="411"/>
    </row>
    <row r="62" spans="1:103">
      <c r="A62" s="403"/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5"/>
      <c r="M62" s="19"/>
      <c r="N62" s="406" t="s">
        <v>65</v>
      </c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187">
        <v>1430</v>
      </c>
      <c r="BG62" s="408">
        <v>0</v>
      </c>
      <c r="BH62" s="408"/>
      <c r="BI62" s="408"/>
      <c r="BJ62" s="408"/>
      <c r="BK62" s="408"/>
      <c r="BL62" s="408"/>
      <c r="BM62" s="408"/>
      <c r="BN62" s="408"/>
      <c r="BO62" s="408"/>
      <c r="BP62" s="408"/>
      <c r="BQ62" s="408"/>
      <c r="BR62" s="408"/>
      <c r="BS62" s="408"/>
      <c r="BT62" s="408"/>
      <c r="BU62" s="409"/>
      <c r="BV62" s="410">
        <v>0</v>
      </c>
      <c r="BW62" s="408"/>
      <c r="BX62" s="408"/>
      <c r="BY62" s="408"/>
      <c r="BZ62" s="408"/>
      <c r="CA62" s="408"/>
      <c r="CB62" s="408"/>
      <c r="CC62" s="408"/>
      <c r="CD62" s="408"/>
      <c r="CE62" s="408"/>
      <c r="CF62" s="408"/>
      <c r="CG62" s="408"/>
      <c r="CH62" s="408"/>
      <c r="CI62" s="408"/>
      <c r="CJ62" s="409"/>
      <c r="CK62" s="410">
        <v>0</v>
      </c>
      <c r="CL62" s="408"/>
      <c r="CM62" s="408"/>
      <c r="CN62" s="408"/>
      <c r="CO62" s="408"/>
      <c r="CP62" s="408"/>
      <c r="CQ62" s="408"/>
      <c r="CR62" s="408"/>
      <c r="CS62" s="408"/>
      <c r="CT62" s="408"/>
      <c r="CU62" s="408"/>
      <c r="CV62" s="408"/>
      <c r="CW62" s="408"/>
      <c r="CX62" s="408"/>
      <c r="CY62" s="411"/>
    </row>
    <row r="63" spans="1:103" s="21" customFormat="1" ht="13.5" thickBot="1">
      <c r="A63" s="430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2"/>
      <c r="M63" s="20"/>
      <c r="N63" s="433" t="s">
        <v>66</v>
      </c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3"/>
      <c r="AP63" s="433"/>
      <c r="AQ63" s="433"/>
      <c r="AR63" s="433"/>
      <c r="AS63" s="433"/>
      <c r="AT63" s="433"/>
      <c r="AU63" s="433"/>
      <c r="AV63" s="433"/>
      <c r="AW63" s="433"/>
      <c r="AX63" s="433"/>
      <c r="AY63" s="433"/>
      <c r="AZ63" s="433"/>
      <c r="BA63" s="433"/>
      <c r="BB63" s="433"/>
      <c r="BC63" s="433"/>
      <c r="BD63" s="433"/>
      <c r="BE63" s="433"/>
      <c r="BF63" s="189">
        <v>1450</v>
      </c>
      <c r="BG63" s="435">
        <v>13287</v>
      </c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5"/>
      <c r="BU63" s="436"/>
      <c r="BV63" s="437">
        <v>15945</v>
      </c>
      <c r="BW63" s="435"/>
      <c r="BX63" s="435"/>
      <c r="BY63" s="435"/>
      <c r="BZ63" s="435"/>
      <c r="CA63" s="435"/>
      <c r="CB63" s="435"/>
      <c r="CC63" s="435"/>
      <c r="CD63" s="435"/>
      <c r="CE63" s="435"/>
      <c r="CF63" s="435"/>
      <c r="CG63" s="435"/>
      <c r="CH63" s="435"/>
      <c r="CI63" s="435"/>
      <c r="CJ63" s="436"/>
      <c r="CK63" s="437">
        <v>18601</v>
      </c>
      <c r="CL63" s="435"/>
      <c r="CM63" s="435"/>
      <c r="CN63" s="435"/>
      <c r="CO63" s="435"/>
      <c r="CP63" s="435"/>
      <c r="CQ63" s="435"/>
      <c r="CR63" s="435"/>
      <c r="CS63" s="435"/>
      <c r="CT63" s="435"/>
      <c r="CU63" s="435"/>
      <c r="CV63" s="435"/>
      <c r="CW63" s="435"/>
      <c r="CX63" s="435"/>
      <c r="CY63" s="438"/>
    </row>
    <row r="64" spans="1:103" ht="13.5" thickBot="1">
      <c r="A64" s="403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5"/>
      <c r="M64" s="18"/>
      <c r="N64" s="443" t="s">
        <v>67</v>
      </c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194">
        <v>1400</v>
      </c>
      <c r="BG64" s="444">
        <f>SUM(BG59:BG63)</f>
        <v>736743</v>
      </c>
      <c r="BH64" s="444"/>
      <c r="BI64" s="444"/>
      <c r="BJ64" s="444"/>
      <c r="BK64" s="444"/>
      <c r="BL64" s="444"/>
      <c r="BM64" s="444"/>
      <c r="BN64" s="444"/>
      <c r="BO64" s="444"/>
      <c r="BP64" s="444"/>
      <c r="BQ64" s="444"/>
      <c r="BR64" s="444"/>
      <c r="BS64" s="444"/>
      <c r="BT64" s="444"/>
      <c r="BU64" s="445"/>
      <c r="BV64" s="446">
        <f>SUM(BV59:BV63)</f>
        <v>740092</v>
      </c>
      <c r="BW64" s="444"/>
      <c r="BX64" s="444"/>
      <c r="BY64" s="444"/>
      <c r="BZ64" s="444"/>
      <c r="CA64" s="444"/>
      <c r="CB64" s="444"/>
      <c r="CC64" s="444"/>
      <c r="CD64" s="444"/>
      <c r="CE64" s="444"/>
      <c r="CF64" s="444"/>
      <c r="CG64" s="444"/>
      <c r="CH64" s="444"/>
      <c r="CI64" s="444"/>
      <c r="CJ64" s="445"/>
      <c r="CK64" s="446">
        <f>SUM(CK59:CK63)</f>
        <v>863440</v>
      </c>
      <c r="CL64" s="444"/>
      <c r="CM64" s="444"/>
      <c r="CN64" s="444"/>
      <c r="CO64" s="444"/>
      <c r="CP64" s="444"/>
      <c r="CQ64" s="444"/>
      <c r="CR64" s="444"/>
      <c r="CS64" s="444"/>
      <c r="CT64" s="444"/>
      <c r="CU64" s="444"/>
      <c r="CV64" s="444"/>
      <c r="CW64" s="444"/>
      <c r="CX64" s="444"/>
      <c r="CY64" s="447"/>
    </row>
    <row r="65" spans="1:103" ht="13.5" customHeight="1">
      <c r="A65" s="448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50"/>
      <c r="M65" s="454" t="s">
        <v>68</v>
      </c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524">
        <v>1510</v>
      </c>
      <c r="BG65" s="456">
        <f>825039-4348</f>
        <v>820691</v>
      </c>
      <c r="BH65" s="457"/>
      <c r="BI65" s="457"/>
      <c r="BJ65" s="457"/>
      <c r="BK65" s="457"/>
      <c r="BL65" s="457"/>
      <c r="BM65" s="457"/>
      <c r="BN65" s="457"/>
      <c r="BO65" s="457"/>
      <c r="BP65" s="457"/>
      <c r="BQ65" s="457"/>
      <c r="BR65" s="457"/>
      <c r="BS65" s="457"/>
      <c r="BT65" s="457"/>
      <c r="BU65" s="458"/>
      <c r="BV65" s="457">
        <f>1014392-3701</f>
        <v>1010691</v>
      </c>
      <c r="BW65" s="457"/>
      <c r="BX65" s="457"/>
      <c r="BY65" s="457"/>
      <c r="BZ65" s="457"/>
      <c r="CA65" s="457"/>
      <c r="CB65" s="457"/>
      <c r="CC65" s="457"/>
      <c r="CD65" s="457"/>
      <c r="CE65" s="457"/>
      <c r="CF65" s="457"/>
      <c r="CG65" s="457"/>
      <c r="CH65" s="457"/>
      <c r="CI65" s="457"/>
      <c r="CJ65" s="457"/>
      <c r="CK65" s="462">
        <f>234006-2657</f>
        <v>231349</v>
      </c>
      <c r="CL65" s="457"/>
      <c r="CM65" s="457"/>
      <c r="CN65" s="457"/>
      <c r="CO65" s="457"/>
      <c r="CP65" s="457"/>
      <c r="CQ65" s="457"/>
      <c r="CR65" s="457"/>
      <c r="CS65" s="457"/>
      <c r="CT65" s="457"/>
      <c r="CU65" s="457"/>
      <c r="CV65" s="457"/>
      <c r="CW65" s="457"/>
      <c r="CX65" s="457"/>
      <c r="CY65" s="463"/>
    </row>
    <row r="66" spans="1:103">
      <c r="A66" s="451"/>
      <c r="B66" s="452"/>
      <c r="C66" s="452"/>
      <c r="D66" s="452"/>
      <c r="E66" s="452"/>
      <c r="F66" s="452"/>
      <c r="G66" s="452"/>
      <c r="H66" s="452"/>
      <c r="I66" s="452"/>
      <c r="J66" s="452"/>
      <c r="K66" s="452"/>
      <c r="L66" s="453"/>
      <c r="M66" s="18"/>
      <c r="N66" s="443" t="s">
        <v>63</v>
      </c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3"/>
      <c r="AL66" s="443"/>
      <c r="AM66" s="443"/>
      <c r="AN66" s="443"/>
      <c r="AO66" s="443"/>
      <c r="AP66" s="443"/>
      <c r="AQ66" s="443"/>
      <c r="AR66" s="443"/>
      <c r="AS66" s="443"/>
      <c r="AT66" s="443"/>
      <c r="AU66" s="443"/>
      <c r="AV66" s="443"/>
      <c r="AW66" s="443"/>
      <c r="AX66" s="443"/>
      <c r="AY66" s="443"/>
      <c r="AZ66" s="443"/>
      <c r="BA66" s="443"/>
      <c r="BB66" s="443"/>
      <c r="BC66" s="443"/>
      <c r="BD66" s="443"/>
      <c r="BE66" s="443"/>
      <c r="BF66" s="525"/>
      <c r="BG66" s="459"/>
      <c r="BH66" s="460"/>
      <c r="BI66" s="460"/>
      <c r="BJ66" s="460"/>
      <c r="BK66" s="460"/>
      <c r="BL66" s="460"/>
      <c r="BM66" s="460"/>
      <c r="BN66" s="460"/>
      <c r="BO66" s="460"/>
      <c r="BP66" s="460"/>
      <c r="BQ66" s="460"/>
      <c r="BR66" s="460"/>
      <c r="BS66" s="460"/>
      <c r="BT66" s="460"/>
      <c r="BU66" s="461"/>
      <c r="BV66" s="460"/>
      <c r="BW66" s="460"/>
      <c r="BX66" s="460"/>
      <c r="BY66" s="460"/>
      <c r="BZ66" s="460"/>
      <c r="CA66" s="460"/>
      <c r="CB66" s="460"/>
      <c r="CC66" s="460"/>
      <c r="CD66" s="460"/>
      <c r="CE66" s="460"/>
      <c r="CF66" s="460"/>
      <c r="CG66" s="460"/>
      <c r="CH66" s="460"/>
      <c r="CI66" s="460"/>
      <c r="CJ66" s="460"/>
      <c r="CK66" s="464"/>
      <c r="CL66" s="460"/>
      <c r="CM66" s="460"/>
      <c r="CN66" s="460"/>
      <c r="CO66" s="460"/>
      <c r="CP66" s="460"/>
      <c r="CQ66" s="460"/>
      <c r="CR66" s="460"/>
      <c r="CS66" s="460"/>
      <c r="CT66" s="460"/>
      <c r="CU66" s="460"/>
      <c r="CV66" s="460"/>
      <c r="CW66" s="460"/>
      <c r="CX66" s="460"/>
      <c r="CY66" s="465"/>
    </row>
    <row r="67" spans="1:103">
      <c r="A67" s="403" t="s">
        <v>602</v>
      </c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5"/>
      <c r="M67" s="19"/>
      <c r="N67" s="406" t="s">
        <v>69</v>
      </c>
      <c r="O67" s="406"/>
      <c r="P67" s="406"/>
      <c r="Q67" s="406"/>
      <c r="R67" s="406"/>
      <c r="S67" s="406"/>
      <c r="T67" s="406"/>
      <c r="U67" s="406"/>
      <c r="V67" s="406"/>
      <c r="W67" s="406"/>
      <c r="X67" s="406"/>
      <c r="Y67" s="406"/>
      <c r="Z67" s="406"/>
      <c r="AA67" s="406"/>
      <c r="AB67" s="406"/>
      <c r="AC67" s="406"/>
      <c r="AD67" s="406"/>
      <c r="AE67" s="406"/>
      <c r="AF67" s="406"/>
      <c r="AG67" s="406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406"/>
      <c r="AT67" s="406"/>
      <c r="AU67" s="406"/>
      <c r="AV67" s="406"/>
      <c r="AW67" s="406"/>
      <c r="AX67" s="406"/>
      <c r="AY67" s="406"/>
      <c r="AZ67" s="406"/>
      <c r="BA67" s="406"/>
      <c r="BB67" s="406"/>
      <c r="BC67" s="406"/>
      <c r="BD67" s="406"/>
      <c r="BE67" s="406"/>
      <c r="BF67" s="187">
        <v>1520</v>
      </c>
      <c r="BG67" s="407">
        <f>4718034+4348</f>
        <v>4722382</v>
      </c>
      <c r="BH67" s="408"/>
      <c r="BI67" s="408"/>
      <c r="BJ67" s="408"/>
      <c r="BK67" s="408"/>
      <c r="BL67" s="408"/>
      <c r="BM67" s="408"/>
      <c r="BN67" s="408"/>
      <c r="BO67" s="408"/>
      <c r="BP67" s="408"/>
      <c r="BQ67" s="408"/>
      <c r="BR67" s="408"/>
      <c r="BS67" s="408"/>
      <c r="BT67" s="408"/>
      <c r="BU67" s="409"/>
      <c r="BV67" s="410">
        <f>3041474+19646-15945</f>
        <v>3045175</v>
      </c>
      <c r="BW67" s="408"/>
      <c r="BX67" s="408"/>
      <c r="BY67" s="408"/>
      <c r="BZ67" s="408"/>
      <c r="CA67" s="408"/>
      <c r="CB67" s="408"/>
      <c r="CC67" s="408"/>
      <c r="CD67" s="408"/>
      <c r="CE67" s="408"/>
      <c r="CF67" s="408"/>
      <c r="CG67" s="408"/>
      <c r="CH67" s="408"/>
      <c r="CI67" s="408"/>
      <c r="CJ67" s="409"/>
      <c r="CK67" s="410">
        <f>3209738+21259-18602</f>
        <v>3212395</v>
      </c>
      <c r="CL67" s="408"/>
      <c r="CM67" s="408"/>
      <c r="CN67" s="408"/>
      <c r="CO67" s="408"/>
      <c r="CP67" s="408"/>
      <c r="CQ67" s="408"/>
      <c r="CR67" s="408"/>
      <c r="CS67" s="408"/>
      <c r="CT67" s="408"/>
      <c r="CU67" s="408"/>
      <c r="CV67" s="408"/>
      <c r="CW67" s="408"/>
      <c r="CX67" s="408"/>
      <c r="CY67" s="411"/>
    </row>
    <row r="68" spans="1:103">
      <c r="A68" s="403"/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5"/>
      <c r="M68" s="19"/>
      <c r="N68" s="406" t="s">
        <v>70</v>
      </c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6"/>
      <c r="AW68" s="406"/>
      <c r="AX68" s="406"/>
      <c r="AY68" s="406"/>
      <c r="AZ68" s="406"/>
      <c r="BA68" s="406"/>
      <c r="BB68" s="406"/>
      <c r="BC68" s="406"/>
      <c r="BD68" s="406"/>
      <c r="BE68" s="406"/>
      <c r="BF68" s="187">
        <v>1530</v>
      </c>
      <c r="BG68" s="407">
        <f>390421-271070</f>
        <v>119351</v>
      </c>
      <c r="BH68" s="408"/>
      <c r="BI68" s="408"/>
      <c r="BJ68" s="408"/>
      <c r="BK68" s="408"/>
      <c r="BL68" s="408"/>
      <c r="BM68" s="408"/>
      <c r="BN68" s="408"/>
      <c r="BO68" s="408"/>
      <c r="BP68" s="408"/>
      <c r="BQ68" s="408"/>
      <c r="BR68" s="408"/>
      <c r="BS68" s="408"/>
      <c r="BT68" s="408"/>
      <c r="BU68" s="409"/>
      <c r="BV68" s="410">
        <v>315278</v>
      </c>
      <c r="BW68" s="408"/>
      <c r="BX68" s="408"/>
      <c r="BY68" s="408"/>
      <c r="BZ68" s="408"/>
      <c r="CA68" s="408"/>
      <c r="CB68" s="408"/>
      <c r="CC68" s="408"/>
      <c r="CD68" s="408"/>
      <c r="CE68" s="408"/>
      <c r="CF68" s="408"/>
      <c r="CG68" s="408"/>
      <c r="CH68" s="408"/>
      <c r="CI68" s="408"/>
      <c r="CJ68" s="409"/>
      <c r="CK68" s="410">
        <v>311697</v>
      </c>
      <c r="CL68" s="408"/>
      <c r="CM68" s="408"/>
      <c r="CN68" s="408"/>
      <c r="CO68" s="408"/>
      <c r="CP68" s="408"/>
      <c r="CQ68" s="408"/>
      <c r="CR68" s="408"/>
      <c r="CS68" s="408"/>
      <c r="CT68" s="408"/>
      <c r="CU68" s="408"/>
      <c r="CV68" s="408"/>
      <c r="CW68" s="408"/>
      <c r="CX68" s="408"/>
      <c r="CY68" s="411"/>
    </row>
    <row r="69" spans="1:103">
      <c r="A69" s="403" t="s">
        <v>603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5"/>
      <c r="M69" s="19"/>
      <c r="N69" s="406" t="s">
        <v>65</v>
      </c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6"/>
      <c r="AS69" s="406"/>
      <c r="AT69" s="406"/>
      <c r="AU69" s="406"/>
      <c r="AV69" s="406"/>
      <c r="AW69" s="406"/>
      <c r="AX69" s="406"/>
      <c r="AY69" s="406"/>
      <c r="AZ69" s="406"/>
      <c r="BA69" s="406"/>
      <c r="BB69" s="406"/>
      <c r="BC69" s="406"/>
      <c r="BD69" s="406"/>
      <c r="BE69" s="406"/>
      <c r="BF69" s="187">
        <v>1540</v>
      </c>
      <c r="BG69" s="407">
        <v>107370</v>
      </c>
      <c r="BH69" s="408"/>
      <c r="BI69" s="408"/>
      <c r="BJ69" s="408"/>
      <c r="BK69" s="408"/>
      <c r="BL69" s="408"/>
      <c r="BM69" s="408"/>
      <c r="BN69" s="408"/>
      <c r="BO69" s="408"/>
      <c r="BP69" s="408"/>
      <c r="BQ69" s="408"/>
      <c r="BR69" s="408"/>
      <c r="BS69" s="408"/>
      <c r="BT69" s="408"/>
      <c r="BU69" s="409"/>
      <c r="BV69" s="410">
        <v>41532</v>
      </c>
      <c r="BW69" s="408"/>
      <c r="BX69" s="408"/>
      <c r="BY69" s="408"/>
      <c r="BZ69" s="408"/>
      <c r="CA69" s="408"/>
      <c r="CB69" s="408"/>
      <c r="CC69" s="408"/>
      <c r="CD69" s="408"/>
      <c r="CE69" s="408"/>
      <c r="CF69" s="408"/>
      <c r="CG69" s="408"/>
      <c r="CH69" s="408"/>
      <c r="CI69" s="408"/>
      <c r="CJ69" s="409"/>
      <c r="CK69" s="410">
        <v>521449</v>
      </c>
      <c r="CL69" s="408"/>
      <c r="CM69" s="408"/>
      <c r="CN69" s="408"/>
      <c r="CO69" s="408"/>
      <c r="CP69" s="408"/>
      <c r="CQ69" s="408"/>
      <c r="CR69" s="408"/>
      <c r="CS69" s="408"/>
      <c r="CT69" s="408"/>
      <c r="CU69" s="408"/>
      <c r="CV69" s="408"/>
      <c r="CW69" s="408"/>
      <c r="CX69" s="408"/>
      <c r="CY69" s="411"/>
    </row>
    <row r="70" spans="1:103" s="21" customFormat="1" ht="13.5" thickBot="1">
      <c r="A70" s="430"/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2"/>
      <c r="M70" s="20"/>
      <c r="N70" s="433" t="s">
        <v>66</v>
      </c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3"/>
      <c r="AC70" s="433"/>
      <c r="AD70" s="433"/>
      <c r="AE70" s="433"/>
      <c r="AF70" s="433"/>
      <c r="AG70" s="433"/>
      <c r="AH70" s="433"/>
      <c r="AI70" s="433"/>
      <c r="AJ70" s="433"/>
      <c r="AK70" s="433"/>
      <c r="AL70" s="433"/>
      <c r="AM70" s="433"/>
      <c r="AN70" s="433"/>
      <c r="AO70" s="433"/>
      <c r="AP70" s="433"/>
      <c r="AQ70" s="433"/>
      <c r="AR70" s="433"/>
      <c r="AS70" s="433"/>
      <c r="AT70" s="433"/>
      <c r="AU70" s="433"/>
      <c r="AV70" s="433"/>
      <c r="AW70" s="433"/>
      <c r="AX70" s="433"/>
      <c r="AY70" s="433"/>
      <c r="AZ70" s="433"/>
      <c r="BA70" s="433"/>
      <c r="BB70" s="433"/>
      <c r="BC70" s="433"/>
      <c r="BD70" s="433"/>
      <c r="BE70" s="433"/>
      <c r="BF70" s="189">
        <v>1550</v>
      </c>
      <c r="BG70" s="434">
        <v>0</v>
      </c>
      <c r="BH70" s="435"/>
      <c r="BI70" s="435"/>
      <c r="BJ70" s="435"/>
      <c r="BK70" s="435"/>
      <c r="BL70" s="435"/>
      <c r="BM70" s="435"/>
      <c r="BN70" s="435"/>
      <c r="BO70" s="435"/>
      <c r="BP70" s="435"/>
      <c r="BQ70" s="435"/>
      <c r="BR70" s="435"/>
      <c r="BS70" s="435"/>
      <c r="BT70" s="435"/>
      <c r="BU70" s="436"/>
      <c r="BV70" s="437">
        <v>0</v>
      </c>
      <c r="BW70" s="435"/>
      <c r="BX70" s="435"/>
      <c r="BY70" s="435"/>
      <c r="BZ70" s="435"/>
      <c r="CA70" s="435"/>
      <c r="CB70" s="435"/>
      <c r="CC70" s="435"/>
      <c r="CD70" s="435"/>
      <c r="CE70" s="435"/>
      <c r="CF70" s="435"/>
      <c r="CG70" s="435"/>
      <c r="CH70" s="435"/>
      <c r="CI70" s="435"/>
      <c r="CJ70" s="436"/>
      <c r="CK70" s="437">
        <v>0</v>
      </c>
      <c r="CL70" s="435"/>
      <c r="CM70" s="435"/>
      <c r="CN70" s="435"/>
      <c r="CO70" s="435"/>
      <c r="CP70" s="435"/>
      <c r="CQ70" s="435"/>
      <c r="CR70" s="435"/>
      <c r="CS70" s="435"/>
      <c r="CT70" s="435"/>
      <c r="CU70" s="435"/>
      <c r="CV70" s="435"/>
      <c r="CW70" s="435"/>
      <c r="CX70" s="435"/>
      <c r="CY70" s="438"/>
    </row>
    <row r="71" spans="1:103" s="21" customFormat="1" ht="13.5" thickBot="1">
      <c r="A71" s="430"/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2"/>
      <c r="M71" s="22"/>
      <c r="N71" s="439" t="s">
        <v>71</v>
      </c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  <c r="AT71" s="439"/>
      <c r="AU71" s="439"/>
      <c r="AV71" s="439"/>
      <c r="AW71" s="439"/>
      <c r="AX71" s="439"/>
      <c r="AY71" s="439"/>
      <c r="AZ71" s="439"/>
      <c r="BA71" s="439"/>
      <c r="BB71" s="439"/>
      <c r="BC71" s="439"/>
      <c r="BD71" s="439"/>
      <c r="BE71" s="439"/>
      <c r="BF71" s="191">
        <v>1500</v>
      </c>
      <c r="BG71" s="440">
        <f>SUM(BG65:BU70)</f>
        <v>5769794</v>
      </c>
      <c r="BH71" s="441"/>
      <c r="BI71" s="441"/>
      <c r="BJ71" s="441"/>
      <c r="BK71" s="441"/>
      <c r="BL71" s="441"/>
      <c r="BM71" s="441"/>
      <c r="BN71" s="441"/>
      <c r="BO71" s="441"/>
      <c r="BP71" s="441"/>
      <c r="BQ71" s="441"/>
      <c r="BR71" s="441"/>
      <c r="BS71" s="441"/>
      <c r="BT71" s="441"/>
      <c r="BU71" s="442"/>
      <c r="BV71" s="440">
        <f>SUM(BV65:CJ70)</f>
        <v>4412676</v>
      </c>
      <c r="BW71" s="441"/>
      <c r="BX71" s="441"/>
      <c r="BY71" s="441"/>
      <c r="BZ71" s="441"/>
      <c r="CA71" s="441"/>
      <c r="CB71" s="441"/>
      <c r="CC71" s="441"/>
      <c r="CD71" s="441"/>
      <c r="CE71" s="441"/>
      <c r="CF71" s="441"/>
      <c r="CG71" s="441"/>
      <c r="CH71" s="441"/>
      <c r="CI71" s="441"/>
      <c r="CJ71" s="442"/>
      <c r="CK71" s="440">
        <f>SUM(CK65:CY70)</f>
        <v>4276890</v>
      </c>
      <c r="CL71" s="441"/>
      <c r="CM71" s="441"/>
      <c r="CN71" s="441"/>
      <c r="CO71" s="441"/>
      <c r="CP71" s="441"/>
      <c r="CQ71" s="441"/>
      <c r="CR71" s="441"/>
      <c r="CS71" s="441"/>
      <c r="CT71" s="441"/>
      <c r="CU71" s="441"/>
      <c r="CV71" s="441"/>
      <c r="CW71" s="441"/>
      <c r="CX71" s="441"/>
      <c r="CY71" s="442"/>
    </row>
    <row r="72" spans="1:103" ht="13.5" thickBot="1">
      <c r="A72" s="419"/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1"/>
      <c r="M72" s="19"/>
      <c r="N72" s="422" t="s">
        <v>49</v>
      </c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2"/>
      <c r="AP72" s="422"/>
      <c r="AQ72" s="422"/>
      <c r="AR72" s="422"/>
      <c r="AS72" s="422"/>
      <c r="AT72" s="422"/>
      <c r="AU72" s="422"/>
      <c r="AV72" s="422"/>
      <c r="AW72" s="422"/>
      <c r="AX72" s="422"/>
      <c r="AY72" s="422"/>
      <c r="AZ72" s="422"/>
      <c r="BA72" s="422"/>
      <c r="BB72" s="422"/>
      <c r="BC72" s="422"/>
      <c r="BD72" s="422"/>
      <c r="BE72" s="422"/>
      <c r="BF72" s="192">
        <v>1700</v>
      </c>
      <c r="BG72" s="423">
        <f>BG58+BG64+BG71</f>
        <v>6735402</v>
      </c>
      <c r="BH72" s="424"/>
      <c r="BI72" s="424"/>
      <c r="BJ72" s="424"/>
      <c r="BK72" s="424"/>
      <c r="BL72" s="424"/>
      <c r="BM72" s="424"/>
      <c r="BN72" s="424"/>
      <c r="BO72" s="424"/>
      <c r="BP72" s="424"/>
      <c r="BQ72" s="424"/>
      <c r="BR72" s="424"/>
      <c r="BS72" s="424"/>
      <c r="BT72" s="424"/>
      <c r="BU72" s="425"/>
      <c r="BV72" s="426">
        <f>BV58+BV64+BV71</f>
        <v>5345492</v>
      </c>
      <c r="BW72" s="427"/>
      <c r="BX72" s="427"/>
      <c r="BY72" s="427"/>
      <c r="BZ72" s="427"/>
      <c r="CA72" s="427"/>
      <c r="CB72" s="427"/>
      <c r="CC72" s="427"/>
      <c r="CD72" s="427"/>
      <c r="CE72" s="427"/>
      <c r="CF72" s="427"/>
      <c r="CG72" s="427"/>
      <c r="CH72" s="427"/>
      <c r="CI72" s="427"/>
      <c r="CJ72" s="428"/>
      <c r="CK72" s="426">
        <v>4690340</v>
      </c>
      <c r="CL72" s="427"/>
      <c r="CM72" s="427"/>
      <c r="CN72" s="427"/>
      <c r="CO72" s="427"/>
      <c r="CP72" s="427"/>
      <c r="CQ72" s="427"/>
      <c r="CR72" s="427"/>
      <c r="CS72" s="427"/>
      <c r="CT72" s="427"/>
      <c r="CU72" s="427"/>
      <c r="CV72" s="427"/>
      <c r="CW72" s="427"/>
      <c r="CX72" s="427"/>
      <c r="CY72" s="429"/>
    </row>
    <row r="74" spans="1:103" s="7" customFormat="1" ht="12">
      <c r="BC74" s="7" t="s">
        <v>72</v>
      </c>
      <c r="BF74" s="178"/>
    </row>
    <row r="75" spans="1:103" s="7" customFormat="1" ht="12">
      <c r="A75" s="7" t="s">
        <v>73</v>
      </c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D75" s="417" t="s">
        <v>398</v>
      </c>
      <c r="AE75" s="417"/>
      <c r="AF75" s="417"/>
      <c r="AG75" s="417"/>
      <c r="AH75" s="417"/>
      <c r="AI75" s="417"/>
      <c r="AJ75" s="417"/>
      <c r="AK75" s="417"/>
      <c r="AL75" s="417"/>
      <c r="AM75" s="417"/>
      <c r="AN75" s="417"/>
      <c r="AO75" s="417"/>
      <c r="AP75" s="417"/>
      <c r="AQ75" s="417"/>
      <c r="AR75" s="417"/>
      <c r="AS75" s="417"/>
      <c r="AT75" s="417"/>
      <c r="AU75" s="417"/>
      <c r="AV75" s="417"/>
      <c r="AW75" s="417"/>
      <c r="AX75" s="417"/>
      <c r="AY75" s="417"/>
      <c r="AZ75" s="417"/>
      <c r="BC75" s="7" t="s">
        <v>74</v>
      </c>
      <c r="BF75" s="178"/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7"/>
      <c r="CC75" s="417" t="s">
        <v>399</v>
      </c>
      <c r="CD75" s="417"/>
      <c r="CE75" s="417"/>
      <c r="CF75" s="417"/>
      <c r="CG75" s="417"/>
      <c r="CH75" s="417"/>
      <c r="CI75" s="417"/>
      <c r="CJ75" s="417"/>
      <c r="CK75" s="417"/>
      <c r="CL75" s="417"/>
      <c r="CM75" s="417"/>
      <c r="CN75" s="417"/>
      <c r="CO75" s="417"/>
      <c r="CP75" s="417"/>
      <c r="CQ75" s="417"/>
      <c r="CR75" s="417"/>
      <c r="CS75" s="417"/>
      <c r="CT75" s="417"/>
      <c r="CU75" s="417"/>
      <c r="CV75" s="417"/>
      <c r="CW75" s="417"/>
      <c r="CX75" s="417"/>
      <c r="CY75" s="417"/>
    </row>
    <row r="76" spans="1:103" s="23" customFormat="1" ht="9.75">
      <c r="O76" s="413" t="s">
        <v>75</v>
      </c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D76" s="413" t="s">
        <v>76</v>
      </c>
      <c r="AE76" s="413"/>
      <c r="AF76" s="413"/>
      <c r="AG76" s="413"/>
      <c r="AH76" s="413"/>
      <c r="AI76" s="413"/>
      <c r="AJ76" s="413"/>
      <c r="AK76" s="413"/>
      <c r="AL76" s="413"/>
      <c r="AM76" s="413"/>
      <c r="AN76" s="413"/>
      <c r="AO76" s="413"/>
      <c r="AP76" s="413"/>
      <c r="AQ76" s="413"/>
      <c r="AR76" s="413"/>
      <c r="AS76" s="413"/>
      <c r="AT76" s="413"/>
      <c r="AU76" s="413"/>
      <c r="AV76" s="413"/>
      <c r="AW76" s="413"/>
      <c r="AX76" s="413"/>
      <c r="AY76" s="413"/>
      <c r="AZ76" s="413"/>
      <c r="BN76" s="413" t="s">
        <v>75</v>
      </c>
      <c r="BO76" s="413"/>
      <c r="BP76" s="413"/>
      <c r="BQ76" s="413"/>
      <c r="BR76" s="413"/>
      <c r="BS76" s="413"/>
      <c r="BT76" s="413"/>
      <c r="BU76" s="413"/>
      <c r="BV76" s="413"/>
      <c r="BW76" s="413"/>
      <c r="BX76" s="413"/>
      <c r="BY76" s="413"/>
      <c r="BZ76" s="413"/>
      <c r="CC76" s="413" t="s">
        <v>76</v>
      </c>
      <c r="CD76" s="413"/>
      <c r="CE76" s="413"/>
      <c r="CF76" s="413"/>
      <c r="CG76" s="413"/>
      <c r="CH76" s="413"/>
      <c r="CI76" s="413"/>
      <c r="CJ76" s="413"/>
      <c r="CK76" s="413"/>
      <c r="CL76" s="413"/>
      <c r="CM76" s="413"/>
      <c r="CN76" s="413"/>
      <c r="CO76" s="413"/>
      <c r="CP76" s="413"/>
      <c r="CQ76" s="413"/>
      <c r="CR76" s="413"/>
      <c r="CS76" s="413"/>
      <c r="CT76" s="413"/>
      <c r="CU76" s="413"/>
      <c r="CV76" s="413"/>
      <c r="CW76" s="413"/>
      <c r="CX76" s="413"/>
      <c r="CY76" s="413"/>
    </row>
    <row r="77" spans="1:103" s="7" customFormat="1" ht="12">
      <c r="A77" s="414" t="s">
        <v>77</v>
      </c>
      <c r="B77" s="414"/>
      <c r="C77" s="415" t="s">
        <v>625</v>
      </c>
      <c r="D77" s="415"/>
      <c r="E77" s="415"/>
      <c r="F77" s="415"/>
      <c r="G77" s="416" t="s">
        <v>77</v>
      </c>
      <c r="H77" s="416"/>
      <c r="J77" s="417" t="s">
        <v>615</v>
      </c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4">
        <v>20</v>
      </c>
      <c r="AA77" s="414"/>
      <c r="AB77" s="414"/>
      <c r="AC77" s="414"/>
      <c r="AD77" s="418" t="s">
        <v>359</v>
      </c>
      <c r="AE77" s="418"/>
      <c r="AF77" s="418"/>
      <c r="AH77" s="7" t="s">
        <v>78</v>
      </c>
      <c r="BF77" s="178"/>
    </row>
    <row r="79" spans="1:103" s="23" customFormat="1" ht="9.75">
      <c r="E79" s="23" t="s">
        <v>79</v>
      </c>
    </row>
    <row r="80" spans="1:103" s="25" customFormat="1" ht="9.75">
      <c r="A80" s="24" t="s">
        <v>80</v>
      </c>
    </row>
    <row r="81" spans="1:103" s="25" customFormat="1" ht="56.25" customHeight="1">
      <c r="A81" s="412" t="s">
        <v>81</v>
      </c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412"/>
      <c r="AL81" s="412"/>
      <c r="AM81" s="412"/>
      <c r="AN81" s="412"/>
      <c r="AO81" s="412"/>
      <c r="AP81" s="412"/>
      <c r="AQ81" s="412"/>
      <c r="AR81" s="412"/>
      <c r="AS81" s="412"/>
      <c r="AT81" s="412"/>
      <c r="AU81" s="412"/>
      <c r="AV81" s="412"/>
      <c r="AW81" s="412"/>
      <c r="AX81" s="412"/>
      <c r="AY81" s="412"/>
      <c r="AZ81" s="412"/>
      <c r="BA81" s="412"/>
      <c r="BB81" s="412"/>
      <c r="BC81" s="412"/>
      <c r="BD81" s="412"/>
      <c r="BE81" s="412"/>
      <c r="BF81" s="412"/>
      <c r="BG81" s="412"/>
      <c r="BH81" s="412"/>
      <c r="BI81" s="412"/>
      <c r="BJ81" s="412"/>
      <c r="BK81" s="412"/>
      <c r="BL81" s="412"/>
      <c r="BM81" s="412"/>
      <c r="BN81" s="412"/>
      <c r="BO81" s="412"/>
      <c r="BP81" s="412"/>
      <c r="BQ81" s="412"/>
      <c r="BR81" s="412"/>
      <c r="BS81" s="412"/>
      <c r="BT81" s="412"/>
      <c r="BU81" s="412"/>
      <c r="BV81" s="412"/>
      <c r="BW81" s="412"/>
      <c r="BX81" s="412"/>
      <c r="BY81" s="412"/>
      <c r="BZ81" s="412"/>
      <c r="CA81" s="412"/>
      <c r="CB81" s="412"/>
      <c r="CC81" s="412"/>
      <c r="CD81" s="412"/>
      <c r="CE81" s="412"/>
      <c r="CF81" s="412"/>
      <c r="CG81" s="412"/>
      <c r="CH81" s="412"/>
      <c r="CI81" s="412"/>
      <c r="CJ81" s="412"/>
      <c r="CK81" s="412"/>
      <c r="CL81" s="412"/>
      <c r="CM81" s="412"/>
      <c r="CN81" s="412"/>
      <c r="CO81" s="412"/>
      <c r="CP81" s="412"/>
      <c r="CQ81" s="412"/>
      <c r="CR81" s="412"/>
      <c r="CS81" s="412"/>
      <c r="CT81" s="412"/>
      <c r="CU81" s="412"/>
      <c r="CV81" s="412"/>
      <c r="CW81" s="412"/>
      <c r="CX81" s="412"/>
      <c r="CY81" s="412"/>
    </row>
    <row r="82" spans="1:103" s="25" customFormat="1" ht="9.75">
      <c r="A82" s="24" t="s">
        <v>82</v>
      </c>
    </row>
    <row r="83" spans="1:103" s="25" customFormat="1" ht="9.75">
      <c r="A83" s="24" t="s">
        <v>83</v>
      </c>
    </row>
    <row r="84" spans="1:103" s="25" customFormat="1" ht="9.75">
      <c r="A84" s="24" t="s">
        <v>84</v>
      </c>
    </row>
    <row r="85" spans="1:103" s="25" customFormat="1" ht="48" customHeight="1">
      <c r="A85" s="412" t="s">
        <v>85</v>
      </c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2"/>
      <c r="AJ85" s="412"/>
      <c r="AK85" s="412"/>
      <c r="AL85" s="412"/>
      <c r="AM85" s="412"/>
      <c r="AN85" s="412"/>
      <c r="AO85" s="412"/>
      <c r="AP85" s="412"/>
      <c r="AQ85" s="412"/>
      <c r="AR85" s="412"/>
      <c r="AS85" s="412"/>
      <c r="AT85" s="412"/>
      <c r="AU85" s="412"/>
      <c r="AV85" s="412"/>
      <c r="AW85" s="412"/>
      <c r="AX85" s="412"/>
      <c r="AY85" s="412"/>
      <c r="AZ85" s="412"/>
      <c r="BA85" s="412"/>
      <c r="BB85" s="412"/>
      <c r="BC85" s="412"/>
      <c r="BD85" s="412"/>
      <c r="BE85" s="412"/>
      <c r="BF85" s="412"/>
      <c r="BG85" s="412"/>
      <c r="BH85" s="412"/>
      <c r="BI85" s="412"/>
      <c r="BJ85" s="412"/>
      <c r="BK85" s="412"/>
      <c r="BL85" s="412"/>
      <c r="BM85" s="412"/>
      <c r="BN85" s="412"/>
      <c r="BO85" s="412"/>
      <c r="BP85" s="412"/>
      <c r="BQ85" s="412"/>
      <c r="BR85" s="412"/>
      <c r="BS85" s="412"/>
      <c r="BT85" s="412"/>
      <c r="BU85" s="412"/>
      <c r="BV85" s="412"/>
      <c r="BW85" s="412"/>
      <c r="BX85" s="412"/>
      <c r="BY85" s="412"/>
      <c r="BZ85" s="412"/>
      <c r="CA85" s="412"/>
      <c r="CB85" s="412"/>
      <c r="CC85" s="412"/>
      <c r="CD85" s="412"/>
      <c r="CE85" s="412"/>
      <c r="CF85" s="412"/>
      <c r="CG85" s="412"/>
      <c r="CH85" s="412"/>
      <c r="CI85" s="412"/>
      <c r="CJ85" s="412"/>
      <c r="CK85" s="412"/>
      <c r="CL85" s="412"/>
      <c r="CM85" s="412"/>
      <c r="CN85" s="412"/>
      <c r="CO85" s="412"/>
      <c r="CP85" s="412"/>
      <c r="CQ85" s="412"/>
      <c r="CR85" s="412"/>
      <c r="CS85" s="412"/>
      <c r="CT85" s="412"/>
      <c r="CU85" s="412"/>
      <c r="CV85" s="412"/>
      <c r="CW85" s="412"/>
      <c r="CX85" s="412"/>
      <c r="CY85" s="412"/>
    </row>
    <row r="86" spans="1:103" s="25" customFormat="1" ht="9.75">
      <c r="A86" s="24" t="s">
        <v>86</v>
      </c>
    </row>
  </sheetData>
  <mergeCells count="265">
    <mergeCell ref="A34:L34"/>
    <mergeCell ref="BG34:BU34"/>
    <mergeCell ref="BV34:CJ34"/>
    <mergeCell ref="CK34:CY34"/>
    <mergeCell ref="N34:BE34"/>
    <mergeCell ref="BF50:BF52"/>
    <mergeCell ref="BF59:BF60"/>
    <mergeCell ref="BF65:BF66"/>
    <mergeCell ref="A8:CC8"/>
    <mergeCell ref="AC9:AS9"/>
    <mergeCell ref="AT9:AW9"/>
    <mergeCell ref="AX9:BA9"/>
    <mergeCell ref="CD9:CY9"/>
    <mergeCell ref="CD13:CY13"/>
    <mergeCell ref="CD14:CY15"/>
    <mergeCell ref="U15:BT15"/>
    <mergeCell ref="BF22:BF24"/>
    <mergeCell ref="BA16:BZ16"/>
    <mergeCell ref="CD16:CN17"/>
    <mergeCell ref="CO16:CY17"/>
    <mergeCell ref="A17:BJ17"/>
    <mergeCell ref="CD10:CY10"/>
    <mergeCell ref="CD11:CJ11"/>
    <mergeCell ref="CK11:CR11"/>
    <mergeCell ref="CS11:CY11"/>
    <mergeCell ref="N12:BQ12"/>
    <mergeCell ref="CD12:CY12"/>
    <mergeCell ref="CD18:CY18"/>
    <mergeCell ref="Z19:CA19"/>
    <mergeCell ref="A20:CA20"/>
    <mergeCell ref="A22:L24"/>
    <mergeCell ref="M22:BE24"/>
    <mergeCell ref="BV22:CJ22"/>
    <mergeCell ref="CK22:CY22"/>
    <mergeCell ref="BG23:BL23"/>
    <mergeCell ref="BM23:BP23"/>
    <mergeCell ref="BG22:BU22"/>
    <mergeCell ref="A25:L27"/>
    <mergeCell ref="M25:BE25"/>
    <mergeCell ref="BG25:BU27"/>
    <mergeCell ref="BV25:CJ27"/>
    <mergeCell ref="CK25:CY27"/>
    <mergeCell ref="M26:BE26"/>
    <mergeCell ref="N27:BE27"/>
    <mergeCell ref="BX23:CA23"/>
    <mergeCell ref="CB23:CE23"/>
    <mergeCell ref="CM23:CP23"/>
    <mergeCell ref="CQ23:CT23"/>
    <mergeCell ref="BG24:BU24"/>
    <mergeCell ref="BV24:CJ24"/>
    <mergeCell ref="CK24:CY24"/>
    <mergeCell ref="BF25:BF27"/>
    <mergeCell ref="A28:L28"/>
    <mergeCell ref="N28:BE28"/>
    <mergeCell ref="BG28:BU28"/>
    <mergeCell ref="BV28:CJ28"/>
    <mergeCell ref="CK28:CY28"/>
    <mergeCell ref="A29:L29"/>
    <mergeCell ref="N29:BE29"/>
    <mergeCell ref="BG29:BU29"/>
    <mergeCell ref="BV29:CJ29"/>
    <mergeCell ref="CK29:CY29"/>
    <mergeCell ref="A33:L33"/>
    <mergeCell ref="N33:BE33"/>
    <mergeCell ref="BG33:BU33"/>
    <mergeCell ref="BV33:CJ33"/>
    <mergeCell ref="CK33:CY33"/>
    <mergeCell ref="A31:L31"/>
    <mergeCell ref="N31:BE31"/>
    <mergeCell ref="BG31:BU31"/>
    <mergeCell ref="BV31:CJ31"/>
    <mergeCell ref="CK31:CY31"/>
    <mergeCell ref="A32:L32"/>
    <mergeCell ref="N32:BE32"/>
    <mergeCell ref="BG32:BU32"/>
    <mergeCell ref="BV32:CJ32"/>
    <mergeCell ref="CK32:CY32"/>
    <mergeCell ref="N37:BE37"/>
    <mergeCell ref="A38:L38"/>
    <mergeCell ref="N38:BE38"/>
    <mergeCell ref="BG38:BU38"/>
    <mergeCell ref="BV38:CJ38"/>
    <mergeCell ref="CK38:CY38"/>
    <mergeCell ref="A35:L35"/>
    <mergeCell ref="N35:BE35"/>
    <mergeCell ref="BG35:BU35"/>
    <mergeCell ref="BV35:CJ35"/>
    <mergeCell ref="CK35:CY35"/>
    <mergeCell ref="A36:L37"/>
    <mergeCell ref="M36:BE36"/>
    <mergeCell ref="BG36:BU37"/>
    <mergeCell ref="BV36:CJ37"/>
    <mergeCell ref="CK36:CY37"/>
    <mergeCell ref="BF36:BF37"/>
    <mergeCell ref="A39:L39"/>
    <mergeCell ref="N39:BE39"/>
    <mergeCell ref="BG39:BU39"/>
    <mergeCell ref="BV39:CJ39"/>
    <mergeCell ref="CK39:CY39"/>
    <mergeCell ref="A40:L40"/>
    <mergeCell ref="N40:BE40"/>
    <mergeCell ref="BG40:BU40"/>
    <mergeCell ref="BV40:CJ40"/>
    <mergeCell ref="CK40:CY40"/>
    <mergeCell ref="A41:L41"/>
    <mergeCell ref="N41:BE41"/>
    <mergeCell ref="BG41:BU41"/>
    <mergeCell ref="BV41:CJ41"/>
    <mergeCell ref="CK41:CY41"/>
    <mergeCell ref="A42:L42"/>
    <mergeCell ref="N42:BE42"/>
    <mergeCell ref="BG42:BU42"/>
    <mergeCell ref="BV42:CJ42"/>
    <mergeCell ref="CK42:CY42"/>
    <mergeCell ref="CM48:CP48"/>
    <mergeCell ref="BG47:BU47"/>
    <mergeCell ref="A43:L43"/>
    <mergeCell ref="N43:BE43"/>
    <mergeCell ref="BG43:BU43"/>
    <mergeCell ref="BV43:CJ43"/>
    <mergeCell ref="CK43:CY43"/>
    <mergeCell ref="A44:L44"/>
    <mergeCell ref="N44:BE44"/>
    <mergeCell ref="BG44:BU44"/>
    <mergeCell ref="BV44:CJ44"/>
    <mergeCell ref="CK44:CY44"/>
    <mergeCell ref="BF47:BF49"/>
    <mergeCell ref="N52:BE52"/>
    <mergeCell ref="A53:L53"/>
    <mergeCell ref="N53:BE53"/>
    <mergeCell ref="BG53:BU53"/>
    <mergeCell ref="BV53:CJ53"/>
    <mergeCell ref="CK53:CY53"/>
    <mergeCell ref="CQ48:CT48"/>
    <mergeCell ref="BG49:BU49"/>
    <mergeCell ref="BV49:CJ49"/>
    <mergeCell ref="CK49:CY49"/>
    <mergeCell ref="A50:L52"/>
    <mergeCell ref="M50:BE50"/>
    <mergeCell ref="BG50:BU52"/>
    <mergeCell ref="BV50:CJ52"/>
    <mergeCell ref="CK50:CY52"/>
    <mergeCell ref="M51:BE51"/>
    <mergeCell ref="A47:L49"/>
    <mergeCell ref="M47:BE49"/>
    <mergeCell ref="BV47:CJ47"/>
    <mergeCell ref="CK47:CY47"/>
    <mergeCell ref="BG48:BL48"/>
    <mergeCell ref="BM48:BP48"/>
    <mergeCell ref="BX48:CA48"/>
    <mergeCell ref="CB48:CE48"/>
    <mergeCell ref="A54:L54"/>
    <mergeCell ref="N54:BE54"/>
    <mergeCell ref="BG54:BU54"/>
    <mergeCell ref="BV54:CJ54"/>
    <mergeCell ref="CK54:CY54"/>
    <mergeCell ref="A55:L55"/>
    <mergeCell ref="N55:BE55"/>
    <mergeCell ref="BG55:BU55"/>
    <mergeCell ref="BV55:CJ55"/>
    <mergeCell ref="CK55:CY55"/>
    <mergeCell ref="A56:L56"/>
    <mergeCell ref="N56:BE56"/>
    <mergeCell ref="BG56:BU56"/>
    <mergeCell ref="BV56:CJ56"/>
    <mergeCell ref="CK56:CY56"/>
    <mergeCell ref="A57:L57"/>
    <mergeCell ref="N57:BE57"/>
    <mergeCell ref="BV57:CJ57"/>
    <mergeCell ref="BG57:BH57"/>
    <mergeCell ref="BI57:BS57"/>
    <mergeCell ref="BT57:BU57"/>
    <mergeCell ref="CK57:CL57"/>
    <mergeCell ref="CM57:CW57"/>
    <mergeCell ref="CX57:CY57"/>
    <mergeCell ref="N60:BE60"/>
    <mergeCell ref="A61:L61"/>
    <mergeCell ref="N61:BE61"/>
    <mergeCell ref="BG61:BU61"/>
    <mergeCell ref="BV61:CJ61"/>
    <mergeCell ref="CK61:CY61"/>
    <mergeCell ref="A58:L58"/>
    <mergeCell ref="N58:BE58"/>
    <mergeCell ref="BG58:BU58"/>
    <mergeCell ref="BV58:CJ58"/>
    <mergeCell ref="A59:L60"/>
    <mergeCell ref="M59:BE59"/>
    <mergeCell ref="BG59:BU60"/>
    <mergeCell ref="BV59:CJ60"/>
    <mergeCell ref="CK59:CY60"/>
    <mergeCell ref="CM58:CW58"/>
    <mergeCell ref="CK58:CL58"/>
    <mergeCell ref="CX58:CY58"/>
    <mergeCell ref="A62:L62"/>
    <mergeCell ref="N62:BE62"/>
    <mergeCell ref="BG62:BU62"/>
    <mergeCell ref="BV62:CJ62"/>
    <mergeCell ref="CK62:CY62"/>
    <mergeCell ref="A63:L63"/>
    <mergeCell ref="N63:BE63"/>
    <mergeCell ref="BG63:BU63"/>
    <mergeCell ref="BV63:CJ63"/>
    <mergeCell ref="CK63:CY63"/>
    <mergeCell ref="N66:BE66"/>
    <mergeCell ref="A67:L67"/>
    <mergeCell ref="N67:BE67"/>
    <mergeCell ref="BG67:BU67"/>
    <mergeCell ref="BV67:CJ67"/>
    <mergeCell ref="CK67:CY67"/>
    <mergeCell ref="A64:L64"/>
    <mergeCell ref="N64:BE64"/>
    <mergeCell ref="BG64:BU64"/>
    <mergeCell ref="BV64:CJ64"/>
    <mergeCell ref="CK64:CY64"/>
    <mergeCell ref="A65:L66"/>
    <mergeCell ref="M65:BE65"/>
    <mergeCell ref="BG65:BU66"/>
    <mergeCell ref="BV65:CJ66"/>
    <mergeCell ref="CK65:CY66"/>
    <mergeCell ref="A68:L68"/>
    <mergeCell ref="N68:BE68"/>
    <mergeCell ref="BG68:BU68"/>
    <mergeCell ref="BV68:CJ68"/>
    <mergeCell ref="CK68:CY68"/>
    <mergeCell ref="A69:L69"/>
    <mergeCell ref="N69:BE69"/>
    <mergeCell ref="BG69:BU69"/>
    <mergeCell ref="BV69:CJ69"/>
    <mergeCell ref="CK69:CY69"/>
    <mergeCell ref="BN75:BZ75"/>
    <mergeCell ref="CC75:CY75"/>
    <mergeCell ref="A70:L70"/>
    <mergeCell ref="N70:BE70"/>
    <mergeCell ref="BG70:BU70"/>
    <mergeCell ref="BV70:CJ70"/>
    <mergeCell ref="CK70:CY70"/>
    <mergeCell ref="A71:L71"/>
    <mergeCell ref="N71:BE71"/>
    <mergeCell ref="BG71:BU71"/>
    <mergeCell ref="BV71:CJ71"/>
    <mergeCell ref="CK71:CY71"/>
    <mergeCell ref="A30:L30"/>
    <mergeCell ref="N30:BE30"/>
    <mergeCell ref="BG30:BU30"/>
    <mergeCell ref="BV30:CJ30"/>
    <mergeCell ref="CK30:CY30"/>
    <mergeCell ref="A81:CY81"/>
    <mergeCell ref="A85:CY85"/>
    <mergeCell ref="O76:AA76"/>
    <mergeCell ref="AD76:AZ76"/>
    <mergeCell ref="BN76:BZ76"/>
    <mergeCell ref="CC76:CY76"/>
    <mergeCell ref="A77:B77"/>
    <mergeCell ref="C77:F77"/>
    <mergeCell ref="G77:H77"/>
    <mergeCell ref="J77:Y77"/>
    <mergeCell ref="Z77:AC77"/>
    <mergeCell ref="AD77:AF77"/>
    <mergeCell ref="A72:L72"/>
    <mergeCell ref="N72:BE72"/>
    <mergeCell ref="BG72:BU72"/>
    <mergeCell ref="BV72:CJ72"/>
    <mergeCell ref="CK72:CY72"/>
    <mergeCell ref="O75:AA75"/>
    <mergeCell ref="AD75:AZ75"/>
  </mergeCells>
  <pageMargins left="0.78740157480314965" right="0.72" top="0.59055118110236227" bottom="0.39370078740157483" header="0.19685039370078741" footer="0.19685039370078741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0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G29"/>
  <sheetViews>
    <sheetView view="pageBreakPreview" zoomScale="90" zoomScaleNormal="100" zoomScaleSheetLayoutView="90" workbookViewId="0">
      <selection activeCell="EP36" sqref="EP36"/>
    </sheetView>
  </sheetViews>
  <sheetFormatPr defaultColWidth="0.85546875" defaultRowHeight="12" customHeight="1"/>
  <cols>
    <col min="1" max="36" width="0.85546875" style="383"/>
    <col min="37" max="39" width="0.85546875" style="384"/>
    <col min="40" max="101" width="0.85546875" style="383"/>
    <col min="102" max="121" width="0" style="383" hidden="1" customWidth="1"/>
    <col min="122" max="162" width="0.85546875" style="383"/>
    <col min="163" max="163" width="2.5703125" style="383" customWidth="1"/>
    <col min="164" max="16384" width="0.85546875" style="383"/>
  </cols>
  <sheetData>
    <row r="1" spans="1:163" s="379" customFormat="1" ht="14.25" customHeight="1">
      <c r="AK1" s="380"/>
      <c r="AL1" s="380"/>
      <c r="AM1" s="380"/>
      <c r="FG1" s="381"/>
    </row>
    <row r="2" spans="1:163" s="382" customFormat="1" ht="32.25" customHeight="1">
      <c r="A2" s="1569" t="s">
        <v>609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1569"/>
      <c r="M2" s="1569"/>
      <c r="N2" s="1569"/>
      <c r="O2" s="1569"/>
      <c r="P2" s="1569"/>
      <c r="Q2" s="1569"/>
      <c r="R2" s="1569"/>
      <c r="S2" s="1569"/>
      <c r="T2" s="1569"/>
      <c r="U2" s="1569"/>
      <c r="V2" s="1569"/>
      <c r="W2" s="1569"/>
      <c r="X2" s="1569"/>
      <c r="Y2" s="1569"/>
      <c r="Z2" s="1569"/>
      <c r="AA2" s="1569"/>
      <c r="AB2" s="1569"/>
      <c r="AC2" s="1569"/>
      <c r="AD2" s="1569"/>
      <c r="AE2" s="1569"/>
      <c r="AF2" s="1569"/>
      <c r="AG2" s="1569"/>
      <c r="AH2" s="1569"/>
      <c r="AI2" s="1569"/>
      <c r="AJ2" s="1569"/>
      <c r="AK2" s="1569"/>
      <c r="AL2" s="1569"/>
      <c r="AM2" s="1569"/>
      <c r="AN2" s="1569"/>
      <c r="AO2" s="1569"/>
      <c r="AP2" s="1569"/>
      <c r="AQ2" s="1569"/>
      <c r="AR2" s="1569"/>
      <c r="AS2" s="1569"/>
      <c r="AT2" s="1569"/>
      <c r="AU2" s="1569"/>
      <c r="AV2" s="1569"/>
      <c r="AW2" s="1569"/>
      <c r="AX2" s="1569"/>
      <c r="AY2" s="1569"/>
      <c r="AZ2" s="1569"/>
      <c r="BA2" s="1569"/>
      <c r="BB2" s="1569"/>
      <c r="BC2" s="1569"/>
      <c r="BD2" s="1569"/>
      <c r="BE2" s="1569"/>
      <c r="BF2" s="1569"/>
      <c r="BG2" s="1569"/>
      <c r="BH2" s="1569"/>
      <c r="BI2" s="1569"/>
      <c r="BJ2" s="1569"/>
      <c r="BK2" s="1569"/>
      <c r="BL2" s="1569"/>
      <c r="BM2" s="1569"/>
      <c r="BN2" s="1569"/>
      <c r="BO2" s="1569"/>
      <c r="BP2" s="1569"/>
      <c r="BQ2" s="1569"/>
      <c r="BR2" s="1569"/>
      <c r="BS2" s="1569"/>
      <c r="BT2" s="1569"/>
      <c r="BU2" s="1569"/>
      <c r="BV2" s="1569"/>
      <c r="BW2" s="1569"/>
      <c r="BX2" s="1569"/>
      <c r="BY2" s="1569"/>
      <c r="BZ2" s="1569"/>
      <c r="CA2" s="1569"/>
      <c r="CB2" s="1569"/>
      <c r="CC2" s="1569"/>
      <c r="CD2" s="1569"/>
      <c r="CE2" s="1569"/>
      <c r="CF2" s="1569"/>
      <c r="CG2" s="1569"/>
      <c r="CH2" s="1569"/>
      <c r="CI2" s="1569"/>
      <c r="CJ2" s="1569"/>
      <c r="CK2" s="1569"/>
      <c r="CL2" s="1569"/>
      <c r="CM2" s="1569"/>
      <c r="CN2" s="1569"/>
      <c r="CO2" s="1569"/>
      <c r="CP2" s="1569"/>
      <c r="CQ2" s="1569"/>
      <c r="CR2" s="1569"/>
      <c r="CS2" s="1569"/>
      <c r="CT2" s="1569"/>
      <c r="CU2" s="1569"/>
      <c r="CV2" s="1569"/>
      <c r="CW2" s="1569"/>
      <c r="CX2" s="1569"/>
      <c r="CY2" s="1569"/>
      <c r="CZ2" s="1569"/>
      <c r="DA2" s="1569"/>
      <c r="DB2" s="1569"/>
      <c r="DC2" s="1569"/>
      <c r="DD2" s="1569"/>
      <c r="DE2" s="1569"/>
      <c r="DF2" s="1569"/>
      <c r="DG2" s="1569"/>
      <c r="DH2" s="1569"/>
      <c r="DI2" s="1569"/>
      <c r="DJ2" s="1569"/>
      <c r="DK2" s="1569"/>
      <c r="DL2" s="1569"/>
      <c r="DM2" s="1569"/>
      <c r="DN2" s="1569"/>
      <c r="DO2" s="1569"/>
      <c r="DP2" s="1569"/>
      <c r="DQ2" s="1569"/>
      <c r="DR2" s="1569"/>
      <c r="DS2" s="1569"/>
      <c r="DT2" s="1569"/>
      <c r="DU2" s="1569"/>
      <c r="DV2" s="1569"/>
      <c r="DW2" s="1569"/>
      <c r="DX2" s="1569"/>
      <c r="DY2" s="1569"/>
      <c r="DZ2" s="1569"/>
      <c r="EA2" s="1569"/>
      <c r="EB2" s="1569"/>
      <c r="EC2" s="1569"/>
      <c r="ED2" s="1569"/>
      <c r="EE2" s="1569"/>
      <c r="EF2" s="1569"/>
      <c r="EG2" s="1569"/>
      <c r="EH2" s="1569"/>
      <c r="EI2" s="1569"/>
      <c r="EJ2" s="1569"/>
      <c r="EK2" s="1569"/>
      <c r="EL2" s="1569"/>
      <c r="EM2" s="1569"/>
      <c r="EN2" s="1569"/>
      <c r="EO2" s="1569"/>
      <c r="EP2" s="1569"/>
      <c r="EQ2" s="1569"/>
      <c r="ER2" s="1569"/>
      <c r="ES2" s="1569"/>
      <c r="ET2" s="1569"/>
      <c r="EU2" s="1569"/>
      <c r="EV2" s="1569"/>
      <c r="EW2" s="1569"/>
      <c r="EX2" s="1569"/>
      <c r="EY2" s="1569"/>
      <c r="EZ2" s="1569"/>
      <c r="FA2" s="1569"/>
      <c r="FB2" s="1569"/>
      <c r="FC2" s="1569"/>
      <c r="FD2" s="1569"/>
      <c r="FE2" s="1569"/>
      <c r="FF2" s="1569"/>
      <c r="FG2" s="1569"/>
    </row>
    <row r="3" spans="1:163" ht="3.75" customHeight="1"/>
    <row r="4" spans="1:163" s="379" customFormat="1" ht="15" customHeight="1">
      <c r="A4" s="1570" t="s">
        <v>127</v>
      </c>
      <c r="B4" s="1571"/>
      <c r="C4" s="1571"/>
      <c r="D4" s="1571"/>
      <c r="E4" s="1571"/>
      <c r="F4" s="1571"/>
      <c r="G4" s="1571"/>
      <c r="H4" s="1571"/>
      <c r="I4" s="1571"/>
      <c r="J4" s="1571"/>
      <c r="K4" s="1571"/>
      <c r="L4" s="1571"/>
      <c r="M4" s="1571"/>
      <c r="N4" s="1571"/>
      <c r="O4" s="1571"/>
      <c r="P4" s="1571"/>
      <c r="Q4" s="1571"/>
      <c r="R4" s="1571"/>
      <c r="S4" s="1571"/>
      <c r="T4" s="1571"/>
      <c r="U4" s="1571"/>
      <c r="V4" s="1571"/>
      <c r="W4" s="1571"/>
      <c r="X4" s="1571"/>
      <c r="Y4" s="1571"/>
      <c r="Z4" s="1571"/>
      <c r="AA4" s="1571"/>
      <c r="AB4" s="1571"/>
      <c r="AC4" s="1571"/>
      <c r="AD4" s="1571"/>
      <c r="AE4" s="1571"/>
      <c r="AF4" s="1571"/>
      <c r="AG4" s="1571"/>
      <c r="AH4" s="1571"/>
      <c r="AI4" s="1571"/>
      <c r="AJ4" s="1571"/>
      <c r="AK4" s="1571"/>
      <c r="AL4" s="1571"/>
      <c r="AM4" s="1572"/>
      <c r="AN4" s="1576" t="s">
        <v>370</v>
      </c>
      <c r="AO4" s="1577"/>
      <c r="AP4" s="1577"/>
      <c r="AQ4" s="1577"/>
      <c r="AR4" s="1577"/>
      <c r="AS4" s="1577"/>
      <c r="AT4" s="1577"/>
      <c r="AU4" s="1577"/>
      <c r="AV4" s="1577"/>
      <c r="AW4" s="1577"/>
      <c r="AX4" s="1577"/>
      <c r="AY4" s="1577"/>
      <c r="AZ4" s="1578"/>
      <c r="BA4" s="1570" t="s">
        <v>215</v>
      </c>
      <c r="BB4" s="1571"/>
      <c r="BC4" s="1571"/>
      <c r="BD4" s="1571"/>
      <c r="BE4" s="1571"/>
      <c r="BF4" s="1571"/>
      <c r="BG4" s="1571"/>
      <c r="BH4" s="1571"/>
      <c r="BI4" s="1571"/>
      <c r="BJ4" s="1571"/>
      <c r="BK4" s="1571"/>
      <c r="BL4" s="1571"/>
      <c r="BM4" s="1572"/>
      <c r="BN4" s="1570" t="s">
        <v>243</v>
      </c>
      <c r="BO4" s="1571"/>
      <c r="BP4" s="1571"/>
      <c r="BQ4" s="1571"/>
      <c r="BR4" s="1571"/>
      <c r="BS4" s="1571"/>
      <c r="BT4" s="1571"/>
      <c r="BU4" s="1571"/>
      <c r="BV4" s="1571"/>
      <c r="BW4" s="1571"/>
      <c r="BX4" s="1571"/>
      <c r="BY4" s="1571"/>
      <c r="BZ4" s="1571"/>
      <c r="CA4" s="1571"/>
      <c r="CB4" s="1571"/>
      <c r="CC4" s="1572"/>
      <c r="CD4" s="1588" t="s">
        <v>217</v>
      </c>
      <c r="CE4" s="1589"/>
      <c r="CF4" s="1589"/>
      <c r="CG4" s="1589"/>
      <c r="CH4" s="1589"/>
      <c r="CI4" s="1589"/>
      <c r="CJ4" s="1589"/>
      <c r="CK4" s="1589"/>
      <c r="CL4" s="1589"/>
      <c r="CM4" s="1589"/>
      <c r="CN4" s="1589"/>
      <c r="CO4" s="1589"/>
      <c r="CP4" s="1589"/>
      <c r="CQ4" s="1589"/>
      <c r="CR4" s="1589"/>
      <c r="CS4" s="1589"/>
      <c r="CT4" s="1589"/>
      <c r="CU4" s="1589"/>
      <c r="CV4" s="1589"/>
      <c r="CW4" s="1589"/>
      <c r="CX4" s="1589"/>
      <c r="CY4" s="1589"/>
      <c r="CZ4" s="1589"/>
      <c r="DA4" s="1589"/>
      <c r="DB4" s="1589"/>
      <c r="DC4" s="1589"/>
      <c r="DD4" s="1589"/>
      <c r="DE4" s="1589"/>
      <c r="DF4" s="1589"/>
      <c r="DG4" s="1589"/>
      <c r="DH4" s="1589"/>
      <c r="DI4" s="1589"/>
      <c r="DJ4" s="1589"/>
      <c r="DK4" s="1589"/>
      <c r="DL4" s="1589"/>
      <c r="DM4" s="1589"/>
      <c r="DN4" s="1589"/>
      <c r="DO4" s="1589"/>
      <c r="DP4" s="1589"/>
      <c r="DQ4" s="1589"/>
      <c r="DR4" s="1589"/>
      <c r="DS4" s="1589"/>
      <c r="DT4" s="1589"/>
      <c r="DU4" s="1589"/>
      <c r="DV4" s="1589"/>
      <c r="DW4" s="1589"/>
      <c r="DX4" s="1589"/>
      <c r="DY4" s="1589"/>
      <c r="DZ4" s="1589"/>
      <c r="EA4" s="1589"/>
      <c r="EB4" s="1589"/>
      <c r="EC4" s="1589"/>
      <c r="ED4" s="1589"/>
      <c r="EE4" s="1589"/>
      <c r="EF4" s="1589"/>
      <c r="EG4" s="1589"/>
      <c r="EH4" s="1589"/>
      <c r="EI4" s="1589"/>
      <c r="EJ4" s="1589"/>
      <c r="EK4" s="1589"/>
      <c r="EL4" s="1589"/>
      <c r="EM4" s="1589"/>
      <c r="EN4" s="1589"/>
      <c r="EO4" s="1589"/>
      <c r="EP4" s="1589"/>
      <c r="EQ4" s="1590"/>
      <c r="ER4" s="1570" t="s">
        <v>218</v>
      </c>
      <c r="ES4" s="1571"/>
      <c r="ET4" s="1571"/>
      <c r="EU4" s="1571"/>
      <c r="EV4" s="1571"/>
      <c r="EW4" s="1571"/>
      <c r="EX4" s="1571"/>
      <c r="EY4" s="1571"/>
      <c r="EZ4" s="1571"/>
      <c r="FA4" s="1571"/>
      <c r="FB4" s="1571"/>
      <c r="FC4" s="1571"/>
      <c r="FD4" s="1571"/>
      <c r="FE4" s="1571"/>
      <c r="FF4" s="1571"/>
      <c r="FG4" s="1572"/>
    </row>
    <row r="5" spans="1:163" s="379" customFormat="1" ht="47.25" customHeight="1" thickBot="1">
      <c r="A5" s="1573"/>
      <c r="B5" s="1574"/>
      <c r="C5" s="1574"/>
      <c r="D5" s="1574"/>
      <c r="E5" s="1574"/>
      <c r="F5" s="1574"/>
      <c r="G5" s="1574"/>
      <c r="H5" s="1574"/>
      <c r="I5" s="1574"/>
      <c r="J5" s="1574"/>
      <c r="K5" s="1574"/>
      <c r="L5" s="1574"/>
      <c r="M5" s="1574"/>
      <c r="N5" s="1574"/>
      <c r="O5" s="1574"/>
      <c r="P5" s="1574"/>
      <c r="Q5" s="1574"/>
      <c r="R5" s="1574"/>
      <c r="S5" s="1574"/>
      <c r="T5" s="1574"/>
      <c r="U5" s="1574"/>
      <c r="V5" s="1574"/>
      <c r="W5" s="1574"/>
      <c r="X5" s="1574"/>
      <c r="Y5" s="1574"/>
      <c r="Z5" s="1574"/>
      <c r="AA5" s="1574"/>
      <c r="AB5" s="1574"/>
      <c r="AC5" s="1574"/>
      <c r="AD5" s="1574"/>
      <c r="AE5" s="1574"/>
      <c r="AF5" s="1574"/>
      <c r="AG5" s="1574"/>
      <c r="AH5" s="1574"/>
      <c r="AI5" s="1574"/>
      <c r="AJ5" s="1574"/>
      <c r="AK5" s="1574"/>
      <c r="AL5" s="1574"/>
      <c r="AM5" s="1575"/>
      <c r="AN5" s="1579"/>
      <c r="AO5" s="1580"/>
      <c r="AP5" s="1580"/>
      <c r="AQ5" s="1580"/>
      <c r="AR5" s="1580"/>
      <c r="AS5" s="1580"/>
      <c r="AT5" s="1580"/>
      <c r="AU5" s="1580"/>
      <c r="AV5" s="1580"/>
      <c r="AW5" s="1580"/>
      <c r="AX5" s="1580"/>
      <c r="AY5" s="1580"/>
      <c r="AZ5" s="1581"/>
      <c r="BA5" s="1582"/>
      <c r="BB5" s="1583"/>
      <c r="BC5" s="1583"/>
      <c r="BD5" s="1583"/>
      <c r="BE5" s="1583"/>
      <c r="BF5" s="1583"/>
      <c r="BG5" s="1583"/>
      <c r="BH5" s="1583"/>
      <c r="BI5" s="1583"/>
      <c r="BJ5" s="1583"/>
      <c r="BK5" s="1583"/>
      <c r="BL5" s="1583"/>
      <c r="BM5" s="1584"/>
      <c r="BN5" s="1585"/>
      <c r="BO5" s="1586"/>
      <c r="BP5" s="1586"/>
      <c r="BQ5" s="1586"/>
      <c r="BR5" s="1586"/>
      <c r="BS5" s="1586"/>
      <c r="BT5" s="1586"/>
      <c r="BU5" s="1586"/>
      <c r="BV5" s="1586"/>
      <c r="BW5" s="1586"/>
      <c r="BX5" s="1586"/>
      <c r="BY5" s="1586"/>
      <c r="BZ5" s="1586"/>
      <c r="CA5" s="1586"/>
      <c r="CB5" s="1586"/>
      <c r="CC5" s="1587"/>
      <c r="CD5" s="1585" t="s">
        <v>610</v>
      </c>
      <c r="CE5" s="1586"/>
      <c r="CF5" s="1586"/>
      <c r="CG5" s="1586"/>
      <c r="CH5" s="1586"/>
      <c r="CI5" s="1586"/>
      <c r="CJ5" s="1586"/>
      <c r="CK5" s="1586"/>
      <c r="CL5" s="1586"/>
      <c r="CM5" s="1586"/>
      <c r="CN5" s="1586"/>
      <c r="CO5" s="1586"/>
      <c r="CP5" s="1586"/>
      <c r="CQ5" s="1586"/>
      <c r="CR5" s="1586"/>
      <c r="CS5" s="1586"/>
      <c r="CT5" s="1586"/>
      <c r="CU5" s="1586"/>
      <c r="CV5" s="1586"/>
      <c r="CW5" s="1587"/>
      <c r="CX5" s="1591" t="s">
        <v>258</v>
      </c>
      <c r="CY5" s="1591"/>
      <c r="CZ5" s="1591"/>
      <c r="DA5" s="1591"/>
      <c r="DB5" s="1591"/>
      <c r="DC5" s="1591"/>
      <c r="DD5" s="1591"/>
      <c r="DE5" s="1591"/>
      <c r="DF5" s="1591"/>
      <c r="DG5" s="1591"/>
      <c r="DH5" s="1591"/>
      <c r="DI5" s="1591"/>
      <c r="DJ5" s="1591"/>
      <c r="DK5" s="1591"/>
      <c r="DL5" s="1591"/>
      <c r="DM5" s="1591"/>
      <c r="DN5" s="1591"/>
      <c r="DO5" s="1591"/>
      <c r="DP5" s="1591"/>
      <c r="DQ5" s="1592"/>
      <c r="DR5" s="1593" t="s">
        <v>259</v>
      </c>
      <c r="DS5" s="1594"/>
      <c r="DT5" s="1594"/>
      <c r="DU5" s="1594"/>
      <c r="DV5" s="1594"/>
      <c r="DW5" s="1594"/>
      <c r="DX5" s="1594"/>
      <c r="DY5" s="1594"/>
      <c r="DZ5" s="1594"/>
      <c r="EA5" s="1594"/>
      <c r="EB5" s="1594"/>
      <c r="EC5" s="1594"/>
      <c r="ED5" s="1594"/>
      <c r="EE5" s="1594"/>
      <c r="EF5" s="1594"/>
      <c r="EG5" s="1594"/>
      <c r="EH5" s="1594"/>
      <c r="EI5" s="1594"/>
      <c r="EJ5" s="1594"/>
      <c r="EK5" s="1594"/>
      <c r="EL5" s="1594"/>
      <c r="EM5" s="1594"/>
      <c r="EN5" s="1594"/>
      <c r="EO5" s="1594"/>
      <c r="EP5" s="1594"/>
      <c r="EQ5" s="1595"/>
      <c r="ER5" s="1585"/>
      <c r="ES5" s="1586"/>
      <c r="ET5" s="1586"/>
      <c r="EU5" s="1586"/>
      <c r="EV5" s="1586"/>
      <c r="EW5" s="1586"/>
      <c r="EX5" s="1586"/>
      <c r="EY5" s="1586"/>
      <c r="EZ5" s="1586"/>
      <c r="FA5" s="1586"/>
      <c r="FB5" s="1586"/>
      <c r="FC5" s="1586"/>
      <c r="FD5" s="1586"/>
      <c r="FE5" s="1586"/>
      <c r="FF5" s="1586"/>
      <c r="FG5" s="1587"/>
    </row>
    <row r="6" spans="1:163" ht="35.1" customHeight="1">
      <c r="A6" s="385"/>
      <c r="B6" s="1641" t="s">
        <v>609</v>
      </c>
      <c r="C6" s="1641"/>
      <c r="D6" s="1641"/>
      <c r="E6" s="1641"/>
      <c r="F6" s="1641"/>
      <c r="G6" s="1641"/>
      <c r="H6" s="1641"/>
      <c r="I6" s="1641"/>
      <c r="J6" s="1641"/>
      <c r="K6" s="1641"/>
      <c r="L6" s="1641"/>
      <c r="M6" s="1641"/>
      <c r="N6" s="1641"/>
      <c r="O6" s="1641"/>
      <c r="P6" s="1641"/>
      <c r="Q6" s="1641"/>
      <c r="R6" s="1641"/>
      <c r="S6" s="1641"/>
      <c r="T6" s="1641"/>
      <c r="U6" s="1641"/>
      <c r="V6" s="1641"/>
      <c r="W6" s="1641"/>
      <c r="X6" s="1641"/>
      <c r="Y6" s="1641"/>
      <c r="Z6" s="1641"/>
      <c r="AA6" s="1641"/>
      <c r="AB6" s="1641"/>
      <c r="AC6" s="1641"/>
      <c r="AD6" s="1641"/>
      <c r="AE6" s="1641"/>
      <c r="AF6" s="1641"/>
      <c r="AG6" s="1641"/>
      <c r="AH6" s="1641"/>
      <c r="AI6" s="1641"/>
      <c r="AJ6" s="1641"/>
      <c r="AK6" s="1641"/>
      <c r="AL6" s="1641"/>
      <c r="AM6" s="1641"/>
      <c r="AN6" s="1604" t="s">
        <v>484</v>
      </c>
      <c r="AO6" s="1604"/>
      <c r="AP6" s="1604"/>
      <c r="AQ6" s="1604"/>
      <c r="AR6" s="1604"/>
      <c r="AS6" s="1604"/>
      <c r="AT6" s="1604"/>
      <c r="AU6" s="1604"/>
      <c r="AV6" s="1604"/>
      <c r="AW6" s="1604"/>
      <c r="AX6" s="1604"/>
      <c r="AY6" s="1604"/>
      <c r="AZ6" s="1604"/>
      <c r="BA6" s="1605" t="s">
        <v>122</v>
      </c>
      <c r="BB6" s="1606"/>
      <c r="BC6" s="1606"/>
      <c r="BD6" s="1606"/>
      <c r="BE6" s="1606"/>
      <c r="BF6" s="1606"/>
      <c r="BG6" s="1377" t="s">
        <v>352</v>
      </c>
      <c r="BH6" s="1377"/>
      <c r="BI6" s="1377"/>
      <c r="BJ6" s="1607" t="s">
        <v>226</v>
      </c>
      <c r="BK6" s="1607"/>
      <c r="BL6" s="1607"/>
      <c r="BM6" s="1608"/>
      <c r="BN6" s="1617">
        <v>3001</v>
      </c>
      <c r="BO6" s="1601"/>
      <c r="BP6" s="1601"/>
      <c r="BQ6" s="1601"/>
      <c r="BR6" s="1601"/>
      <c r="BS6" s="1601"/>
      <c r="BT6" s="1601"/>
      <c r="BU6" s="1601"/>
      <c r="BV6" s="1601"/>
      <c r="BW6" s="1601"/>
      <c r="BX6" s="1601"/>
      <c r="BY6" s="1601"/>
      <c r="BZ6" s="1601"/>
      <c r="CA6" s="1601"/>
      <c r="CB6" s="1601"/>
      <c r="CC6" s="1611"/>
      <c r="CD6" s="1601">
        <v>21001</v>
      </c>
      <c r="CE6" s="1601"/>
      <c r="CF6" s="1601"/>
      <c r="CG6" s="1601"/>
      <c r="CH6" s="1601"/>
      <c r="CI6" s="1601"/>
      <c r="CJ6" s="1601"/>
      <c r="CK6" s="1601"/>
      <c r="CL6" s="1601"/>
      <c r="CM6" s="1601"/>
      <c r="CN6" s="1601"/>
      <c r="CO6" s="1601"/>
      <c r="CP6" s="1601"/>
      <c r="CQ6" s="1601"/>
      <c r="CR6" s="1601"/>
      <c r="CS6" s="1601"/>
      <c r="CT6" s="1601"/>
      <c r="CU6" s="1601"/>
      <c r="CV6" s="1601"/>
      <c r="CW6" s="1611"/>
      <c r="CX6" s="1612"/>
      <c r="CY6" s="1612"/>
      <c r="CZ6" s="1601"/>
      <c r="DA6" s="1601"/>
      <c r="DB6" s="1601"/>
      <c r="DC6" s="1601"/>
      <c r="DD6" s="1601"/>
      <c r="DE6" s="1601"/>
      <c r="DF6" s="1601"/>
      <c r="DG6" s="1601"/>
      <c r="DH6" s="1601"/>
      <c r="DI6" s="1601"/>
      <c r="DJ6" s="1601"/>
      <c r="DK6" s="1601"/>
      <c r="DL6" s="1601"/>
      <c r="DM6" s="1601"/>
      <c r="DN6" s="1601"/>
      <c r="DO6" s="1601"/>
      <c r="DP6" s="1596"/>
      <c r="DQ6" s="1596"/>
      <c r="DR6" s="1615"/>
      <c r="DS6" s="1612"/>
      <c r="DT6" s="1601">
        <v>21725</v>
      </c>
      <c r="DU6" s="1601"/>
      <c r="DV6" s="1601"/>
      <c r="DW6" s="1601"/>
      <c r="DX6" s="1601"/>
      <c r="DY6" s="1601"/>
      <c r="DZ6" s="1601"/>
      <c r="EA6" s="1601"/>
      <c r="EB6" s="1601"/>
      <c r="EC6" s="1601"/>
      <c r="ED6" s="1601"/>
      <c r="EE6" s="1601"/>
      <c r="EF6" s="1601"/>
      <c r="EG6" s="1601"/>
      <c r="EH6" s="1601"/>
      <c r="EI6" s="1601"/>
      <c r="EJ6" s="1601"/>
      <c r="EK6" s="1601"/>
      <c r="EL6" s="1601"/>
      <c r="EM6" s="1601"/>
      <c r="EN6" s="1601"/>
      <c r="EO6" s="1601"/>
      <c r="EP6" s="1596"/>
      <c r="EQ6" s="1597"/>
      <c r="ER6" s="1600">
        <f>BN6+CD6-CZ6-DT6</f>
        <v>2277</v>
      </c>
      <c r="ES6" s="1601"/>
      <c r="ET6" s="1601"/>
      <c r="EU6" s="1601"/>
      <c r="EV6" s="1601"/>
      <c r="EW6" s="1601"/>
      <c r="EX6" s="1601"/>
      <c r="EY6" s="1601"/>
      <c r="EZ6" s="1601"/>
      <c r="FA6" s="1601"/>
      <c r="FB6" s="1601"/>
      <c r="FC6" s="1601"/>
      <c r="FD6" s="1601"/>
      <c r="FE6" s="1601"/>
      <c r="FF6" s="1601"/>
      <c r="FG6" s="1602"/>
    </row>
    <row r="7" spans="1:163" ht="8.25" customHeight="1" thickBot="1">
      <c r="A7" s="386"/>
      <c r="B7" s="1642"/>
      <c r="C7" s="1642"/>
      <c r="D7" s="1642"/>
      <c r="E7" s="1642"/>
      <c r="F7" s="1642"/>
      <c r="G7" s="1642"/>
      <c r="H7" s="1642"/>
      <c r="I7" s="1642"/>
      <c r="J7" s="1642"/>
      <c r="K7" s="1642"/>
      <c r="L7" s="1642"/>
      <c r="M7" s="1642"/>
      <c r="N7" s="1642"/>
      <c r="O7" s="1642"/>
      <c r="P7" s="1642"/>
      <c r="Q7" s="1642"/>
      <c r="R7" s="1642"/>
      <c r="S7" s="1642"/>
      <c r="T7" s="1642"/>
      <c r="U7" s="1642"/>
      <c r="V7" s="1642"/>
      <c r="W7" s="1642"/>
      <c r="X7" s="1642"/>
      <c r="Y7" s="1642"/>
      <c r="Z7" s="1642"/>
      <c r="AA7" s="1642"/>
      <c r="AB7" s="1642"/>
      <c r="AC7" s="1642"/>
      <c r="AD7" s="1642"/>
      <c r="AE7" s="1642"/>
      <c r="AF7" s="1642"/>
      <c r="AG7" s="1642"/>
      <c r="AH7" s="1642"/>
      <c r="AI7" s="1642"/>
      <c r="AJ7" s="1642"/>
      <c r="AK7" s="1642"/>
      <c r="AL7" s="1642"/>
      <c r="AM7" s="1642"/>
      <c r="AN7" s="1604"/>
      <c r="AO7" s="1604"/>
      <c r="AP7" s="1604"/>
      <c r="AQ7" s="1604"/>
      <c r="AR7" s="1604"/>
      <c r="AS7" s="1604"/>
      <c r="AT7" s="1604"/>
      <c r="AU7" s="1604"/>
      <c r="AV7" s="1604"/>
      <c r="AW7" s="1604"/>
      <c r="AX7" s="1604"/>
      <c r="AY7" s="1604"/>
      <c r="AZ7" s="1604"/>
      <c r="BA7" s="387"/>
      <c r="BB7" s="388"/>
      <c r="BC7" s="388"/>
      <c r="BD7" s="388"/>
      <c r="BE7" s="388"/>
      <c r="BF7" s="388"/>
      <c r="BG7" s="389"/>
      <c r="BH7" s="389"/>
      <c r="BI7" s="389"/>
      <c r="BJ7" s="388"/>
      <c r="BK7" s="388"/>
      <c r="BL7" s="388"/>
      <c r="BM7" s="390"/>
      <c r="BN7" s="1562"/>
      <c r="BO7" s="1563"/>
      <c r="BP7" s="1563"/>
      <c r="BQ7" s="1563"/>
      <c r="BR7" s="1563"/>
      <c r="BS7" s="1563"/>
      <c r="BT7" s="1563"/>
      <c r="BU7" s="1563"/>
      <c r="BV7" s="1563"/>
      <c r="BW7" s="1563"/>
      <c r="BX7" s="1563"/>
      <c r="BY7" s="1563"/>
      <c r="BZ7" s="1563"/>
      <c r="CA7" s="1563"/>
      <c r="CB7" s="1563"/>
      <c r="CC7" s="1564"/>
      <c r="CD7" s="1563"/>
      <c r="CE7" s="1563"/>
      <c r="CF7" s="1563"/>
      <c r="CG7" s="1563"/>
      <c r="CH7" s="1563"/>
      <c r="CI7" s="1563"/>
      <c r="CJ7" s="1563"/>
      <c r="CK7" s="1563"/>
      <c r="CL7" s="1563"/>
      <c r="CM7" s="1563"/>
      <c r="CN7" s="1563"/>
      <c r="CO7" s="1563"/>
      <c r="CP7" s="1563"/>
      <c r="CQ7" s="1563"/>
      <c r="CR7" s="1563"/>
      <c r="CS7" s="1563"/>
      <c r="CT7" s="1563"/>
      <c r="CU7" s="1563"/>
      <c r="CV7" s="1563"/>
      <c r="CW7" s="1564"/>
      <c r="CX7" s="1613"/>
      <c r="CY7" s="1613"/>
      <c r="CZ7" s="1614"/>
      <c r="DA7" s="1614"/>
      <c r="DB7" s="1614"/>
      <c r="DC7" s="1614"/>
      <c r="DD7" s="1614"/>
      <c r="DE7" s="1614"/>
      <c r="DF7" s="1614"/>
      <c r="DG7" s="1614"/>
      <c r="DH7" s="1614"/>
      <c r="DI7" s="1614"/>
      <c r="DJ7" s="1614"/>
      <c r="DK7" s="1614"/>
      <c r="DL7" s="1614"/>
      <c r="DM7" s="1614"/>
      <c r="DN7" s="1614"/>
      <c r="DO7" s="1614"/>
      <c r="DP7" s="1598"/>
      <c r="DQ7" s="1598"/>
      <c r="DR7" s="1616"/>
      <c r="DS7" s="1613"/>
      <c r="DT7" s="1614"/>
      <c r="DU7" s="1614"/>
      <c r="DV7" s="1614"/>
      <c r="DW7" s="1614"/>
      <c r="DX7" s="1614"/>
      <c r="DY7" s="1614"/>
      <c r="DZ7" s="1614"/>
      <c r="EA7" s="1614"/>
      <c r="EB7" s="1614"/>
      <c r="EC7" s="1614"/>
      <c r="ED7" s="1614"/>
      <c r="EE7" s="1614"/>
      <c r="EF7" s="1614"/>
      <c r="EG7" s="1614"/>
      <c r="EH7" s="1614"/>
      <c r="EI7" s="1614"/>
      <c r="EJ7" s="1614"/>
      <c r="EK7" s="1614"/>
      <c r="EL7" s="1614"/>
      <c r="EM7" s="1614"/>
      <c r="EN7" s="1614"/>
      <c r="EO7" s="1614"/>
      <c r="EP7" s="1598"/>
      <c r="EQ7" s="1599"/>
      <c r="ER7" s="1566"/>
      <c r="ES7" s="1563"/>
      <c r="ET7" s="1563"/>
      <c r="EU7" s="1563"/>
      <c r="EV7" s="1563"/>
      <c r="EW7" s="1563"/>
      <c r="EX7" s="1563"/>
      <c r="EY7" s="1563"/>
      <c r="EZ7" s="1563"/>
      <c r="FA7" s="1563"/>
      <c r="FB7" s="1563"/>
      <c r="FC7" s="1563"/>
      <c r="FD7" s="1563"/>
      <c r="FE7" s="1563"/>
      <c r="FF7" s="1563"/>
      <c r="FG7" s="1603"/>
    </row>
    <row r="8" spans="1:163" ht="35.1" customHeight="1">
      <c r="A8" s="386"/>
      <c r="B8" s="1642"/>
      <c r="C8" s="1642"/>
      <c r="D8" s="1642"/>
      <c r="E8" s="1642"/>
      <c r="F8" s="1642"/>
      <c r="G8" s="1642"/>
      <c r="H8" s="1642"/>
      <c r="I8" s="1642"/>
      <c r="J8" s="1642"/>
      <c r="K8" s="1642"/>
      <c r="L8" s="1642"/>
      <c r="M8" s="1642"/>
      <c r="N8" s="1642"/>
      <c r="O8" s="1642"/>
      <c r="P8" s="1642"/>
      <c r="Q8" s="1642"/>
      <c r="R8" s="1642"/>
      <c r="S8" s="1642"/>
      <c r="T8" s="1642"/>
      <c r="U8" s="1642"/>
      <c r="V8" s="1642"/>
      <c r="W8" s="1642"/>
      <c r="X8" s="1642"/>
      <c r="Y8" s="1642"/>
      <c r="Z8" s="1642"/>
      <c r="AA8" s="1642"/>
      <c r="AB8" s="1642"/>
      <c r="AC8" s="1642"/>
      <c r="AD8" s="1642"/>
      <c r="AE8" s="1642"/>
      <c r="AF8" s="1642"/>
      <c r="AG8" s="1642"/>
      <c r="AH8" s="1642"/>
      <c r="AI8" s="1642"/>
      <c r="AJ8" s="1642"/>
      <c r="AK8" s="1642"/>
      <c r="AL8" s="1642"/>
      <c r="AM8" s="1642"/>
      <c r="AN8" s="1604" t="s">
        <v>485</v>
      </c>
      <c r="AO8" s="1604"/>
      <c r="AP8" s="1604"/>
      <c r="AQ8" s="1604"/>
      <c r="AR8" s="1604"/>
      <c r="AS8" s="1604"/>
      <c r="AT8" s="1604"/>
      <c r="AU8" s="1604"/>
      <c r="AV8" s="1604"/>
      <c r="AW8" s="1604"/>
      <c r="AX8" s="1604"/>
      <c r="AY8" s="1604"/>
      <c r="AZ8" s="1604"/>
      <c r="BA8" s="1605" t="s">
        <v>122</v>
      </c>
      <c r="BB8" s="1606"/>
      <c r="BC8" s="1606"/>
      <c r="BD8" s="1606"/>
      <c r="BE8" s="1606"/>
      <c r="BF8" s="1606"/>
      <c r="BG8" s="1384" t="s">
        <v>350</v>
      </c>
      <c r="BH8" s="1384"/>
      <c r="BI8" s="1384"/>
      <c r="BJ8" s="1607" t="s">
        <v>227</v>
      </c>
      <c r="BK8" s="1607"/>
      <c r="BL8" s="1607"/>
      <c r="BM8" s="1608"/>
      <c r="BN8" s="1559">
        <v>861</v>
      </c>
      <c r="BO8" s="1560"/>
      <c r="BP8" s="1560"/>
      <c r="BQ8" s="1560"/>
      <c r="BR8" s="1560"/>
      <c r="BS8" s="1560"/>
      <c r="BT8" s="1560"/>
      <c r="BU8" s="1560"/>
      <c r="BV8" s="1560"/>
      <c r="BW8" s="1560"/>
      <c r="BX8" s="1560"/>
      <c r="BY8" s="1560"/>
      <c r="BZ8" s="1560"/>
      <c r="CA8" s="1560"/>
      <c r="CB8" s="1560"/>
      <c r="CC8" s="1561"/>
      <c r="CD8" s="1560">
        <v>3141</v>
      </c>
      <c r="CE8" s="1560"/>
      <c r="CF8" s="1560"/>
      <c r="CG8" s="1560"/>
      <c r="CH8" s="1560"/>
      <c r="CI8" s="1560"/>
      <c r="CJ8" s="1560"/>
      <c r="CK8" s="1560"/>
      <c r="CL8" s="1560"/>
      <c r="CM8" s="1560"/>
      <c r="CN8" s="1560"/>
      <c r="CO8" s="1560"/>
      <c r="CP8" s="1560"/>
      <c r="CQ8" s="1560"/>
      <c r="CR8" s="1560"/>
      <c r="CS8" s="1560"/>
      <c r="CT8" s="1560"/>
      <c r="CU8" s="1560"/>
      <c r="CV8" s="1560"/>
      <c r="CW8" s="1561"/>
      <c r="CX8" s="1609"/>
      <c r="CY8" s="1609"/>
      <c r="CZ8" s="1560"/>
      <c r="DA8" s="1560"/>
      <c r="DB8" s="1560"/>
      <c r="DC8" s="1560"/>
      <c r="DD8" s="1560"/>
      <c r="DE8" s="1560"/>
      <c r="DF8" s="1560"/>
      <c r="DG8" s="1560"/>
      <c r="DH8" s="1560"/>
      <c r="DI8" s="1560"/>
      <c r="DJ8" s="1560"/>
      <c r="DK8" s="1560"/>
      <c r="DL8" s="1560"/>
      <c r="DM8" s="1560"/>
      <c r="DN8" s="1560"/>
      <c r="DO8" s="1560"/>
      <c r="DP8" s="1618"/>
      <c r="DQ8" s="1618"/>
      <c r="DR8" s="1620"/>
      <c r="DS8" s="1609"/>
      <c r="DT8" s="1560">
        <v>1001</v>
      </c>
      <c r="DU8" s="1560"/>
      <c r="DV8" s="1560"/>
      <c r="DW8" s="1560"/>
      <c r="DX8" s="1560"/>
      <c r="DY8" s="1560"/>
      <c r="DZ8" s="1560"/>
      <c r="EA8" s="1560"/>
      <c r="EB8" s="1560"/>
      <c r="EC8" s="1560"/>
      <c r="ED8" s="1560"/>
      <c r="EE8" s="1560"/>
      <c r="EF8" s="1560"/>
      <c r="EG8" s="1560"/>
      <c r="EH8" s="1560"/>
      <c r="EI8" s="1560"/>
      <c r="EJ8" s="1560"/>
      <c r="EK8" s="1560"/>
      <c r="EL8" s="1560"/>
      <c r="EM8" s="1560"/>
      <c r="EN8" s="1560"/>
      <c r="EO8" s="1560"/>
      <c r="EP8" s="1618"/>
      <c r="EQ8" s="1622"/>
      <c r="ER8" s="1600">
        <f>BN8+CD8-CZ8-DT8</f>
        <v>3001</v>
      </c>
      <c r="ES8" s="1601"/>
      <c r="ET8" s="1601"/>
      <c r="EU8" s="1601"/>
      <c r="EV8" s="1601"/>
      <c r="EW8" s="1601"/>
      <c r="EX8" s="1601"/>
      <c r="EY8" s="1601"/>
      <c r="EZ8" s="1601"/>
      <c r="FA8" s="1601"/>
      <c r="FB8" s="1601"/>
      <c r="FC8" s="1601"/>
      <c r="FD8" s="1601"/>
      <c r="FE8" s="1601"/>
      <c r="FF8" s="1601"/>
      <c r="FG8" s="1602"/>
    </row>
    <row r="9" spans="1:163" ht="8.25" customHeight="1">
      <c r="A9" s="391"/>
      <c r="B9" s="1643"/>
      <c r="C9" s="1643"/>
      <c r="D9" s="1643"/>
      <c r="E9" s="1643"/>
      <c r="F9" s="1643"/>
      <c r="G9" s="1643"/>
      <c r="H9" s="1643"/>
      <c r="I9" s="1643"/>
      <c r="J9" s="1643"/>
      <c r="K9" s="1643"/>
      <c r="L9" s="1643"/>
      <c r="M9" s="1643"/>
      <c r="N9" s="1643"/>
      <c r="O9" s="1643"/>
      <c r="P9" s="1643"/>
      <c r="Q9" s="1643"/>
      <c r="R9" s="1643"/>
      <c r="S9" s="1643"/>
      <c r="T9" s="1643"/>
      <c r="U9" s="1643"/>
      <c r="V9" s="1643"/>
      <c r="W9" s="1643"/>
      <c r="X9" s="1643"/>
      <c r="Y9" s="1643"/>
      <c r="Z9" s="1643"/>
      <c r="AA9" s="1643"/>
      <c r="AB9" s="1643"/>
      <c r="AC9" s="1643"/>
      <c r="AD9" s="1643"/>
      <c r="AE9" s="1643"/>
      <c r="AF9" s="1643"/>
      <c r="AG9" s="1643"/>
      <c r="AH9" s="1643"/>
      <c r="AI9" s="1643"/>
      <c r="AJ9" s="1643"/>
      <c r="AK9" s="1643"/>
      <c r="AL9" s="1643"/>
      <c r="AM9" s="1643"/>
      <c r="AN9" s="1604"/>
      <c r="AO9" s="1604"/>
      <c r="AP9" s="1604"/>
      <c r="AQ9" s="1604"/>
      <c r="AR9" s="1604"/>
      <c r="AS9" s="1604"/>
      <c r="AT9" s="1604"/>
      <c r="AU9" s="1604"/>
      <c r="AV9" s="1604"/>
      <c r="AW9" s="1604"/>
      <c r="AX9" s="1604"/>
      <c r="AY9" s="1604"/>
      <c r="AZ9" s="1604"/>
      <c r="BA9" s="387"/>
      <c r="BB9" s="388"/>
      <c r="BC9" s="388"/>
      <c r="BD9" s="388"/>
      <c r="BE9" s="388"/>
      <c r="BF9" s="388"/>
      <c r="BG9" s="389"/>
      <c r="BH9" s="389"/>
      <c r="BI9" s="389"/>
      <c r="BJ9" s="388"/>
      <c r="BK9" s="388"/>
      <c r="BL9" s="388"/>
      <c r="BM9" s="390"/>
      <c r="BN9" s="1562"/>
      <c r="BO9" s="1563"/>
      <c r="BP9" s="1563"/>
      <c r="BQ9" s="1563"/>
      <c r="BR9" s="1563"/>
      <c r="BS9" s="1563"/>
      <c r="BT9" s="1563"/>
      <c r="BU9" s="1563"/>
      <c r="BV9" s="1563"/>
      <c r="BW9" s="1563"/>
      <c r="BX9" s="1563"/>
      <c r="BY9" s="1563"/>
      <c r="BZ9" s="1563"/>
      <c r="CA9" s="1563"/>
      <c r="CB9" s="1563"/>
      <c r="CC9" s="1564"/>
      <c r="CD9" s="1563"/>
      <c r="CE9" s="1563"/>
      <c r="CF9" s="1563"/>
      <c r="CG9" s="1563"/>
      <c r="CH9" s="1563"/>
      <c r="CI9" s="1563"/>
      <c r="CJ9" s="1563"/>
      <c r="CK9" s="1563"/>
      <c r="CL9" s="1563"/>
      <c r="CM9" s="1563"/>
      <c r="CN9" s="1563"/>
      <c r="CO9" s="1563"/>
      <c r="CP9" s="1563"/>
      <c r="CQ9" s="1563"/>
      <c r="CR9" s="1563"/>
      <c r="CS9" s="1563"/>
      <c r="CT9" s="1563"/>
      <c r="CU9" s="1563"/>
      <c r="CV9" s="1563"/>
      <c r="CW9" s="1564"/>
      <c r="CX9" s="1610"/>
      <c r="CY9" s="1610"/>
      <c r="CZ9" s="1563"/>
      <c r="DA9" s="1563"/>
      <c r="DB9" s="1563"/>
      <c r="DC9" s="1563"/>
      <c r="DD9" s="1563"/>
      <c r="DE9" s="1563"/>
      <c r="DF9" s="1563"/>
      <c r="DG9" s="1563"/>
      <c r="DH9" s="1563"/>
      <c r="DI9" s="1563"/>
      <c r="DJ9" s="1563"/>
      <c r="DK9" s="1563"/>
      <c r="DL9" s="1563"/>
      <c r="DM9" s="1563"/>
      <c r="DN9" s="1563"/>
      <c r="DO9" s="1563"/>
      <c r="DP9" s="1619"/>
      <c r="DQ9" s="1619"/>
      <c r="DR9" s="1621"/>
      <c r="DS9" s="1610"/>
      <c r="DT9" s="1563"/>
      <c r="DU9" s="1563"/>
      <c r="DV9" s="1563"/>
      <c r="DW9" s="1563"/>
      <c r="DX9" s="1563"/>
      <c r="DY9" s="1563"/>
      <c r="DZ9" s="1563"/>
      <c r="EA9" s="1563"/>
      <c r="EB9" s="1563"/>
      <c r="EC9" s="1563"/>
      <c r="ED9" s="1563"/>
      <c r="EE9" s="1563"/>
      <c r="EF9" s="1563"/>
      <c r="EG9" s="1563"/>
      <c r="EH9" s="1563"/>
      <c r="EI9" s="1563"/>
      <c r="EJ9" s="1563"/>
      <c r="EK9" s="1563"/>
      <c r="EL9" s="1563"/>
      <c r="EM9" s="1563"/>
      <c r="EN9" s="1563"/>
      <c r="EO9" s="1563"/>
      <c r="EP9" s="1619"/>
      <c r="EQ9" s="1623"/>
      <c r="ER9" s="1566"/>
      <c r="ES9" s="1563"/>
      <c r="ET9" s="1563"/>
      <c r="EU9" s="1563"/>
      <c r="EV9" s="1563"/>
      <c r="EW9" s="1563"/>
      <c r="EX9" s="1563"/>
      <c r="EY9" s="1563"/>
      <c r="EZ9" s="1563"/>
      <c r="FA9" s="1563"/>
      <c r="FB9" s="1563"/>
      <c r="FC9" s="1563"/>
      <c r="FD9" s="1563"/>
      <c r="FE9" s="1563"/>
      <c r="FF9" s="1563"/>
      <c r="FG9" s="1603"/>
    </row>
    <row r="10" spans="1:163" s="393" customFormat="1" ht="14.25" hidden="1" customHeight="1">
      <c r="A10" s="392"/>
      <c r="B10" s="1624" t="s">
        <v>136</v>
      </c>
      <c r="C10" s="1624"/>
      <c r="D10" s="1624"/>
      <c r="E10" s="1624"/>
      <c r="F10" s="1624"/>
      <c r="G10" s="1624"/>
      <c r="H10" s="1624"/>
      <c r="I10" s="1624"/>
      <c r="J10" s="1624"/>
      <c r="K10" s="1624"/>
      <c r="L10" s="1624"/>
      <c r="M10" s="1624"/>
      <c r="N10" s="1624"/>
      <c r="O10" s="1624"/>
      <c r="P10" s="1624"/>
      <c r="Q10" s="1624"/>
      <c r="R10" s="1624"/>
      <c r="S10" s="1624"/>
      <c r="T10" s="1624"/>
      <c r="U10" s="1624"/>
      <c r="V10" s="1624"/>
      <c r="W10" s="1624"/>
      <c r="X10" s="1624"/>
      <c r="Y10" s="1624"/>
      <c r="Z10" s="1624"/>
      <c r="AA10" s="1624"/>
      <c r="AB10" s="1624"/>
      <c r="AC10" s="1624"/>
      <c r="AD10" s="1624"/>
      <c r="AE10" s="1624"/>
      <c r="AF10" s="1624"/>
      <c r="AG10" s="1624"/>
      <c r="AH10" s="1624"/>
      <c r="AI10" s="1624"/>
      <c r="AJ10" s="1624"/>
      <c r="AK10" s="1624"/>
      <c r="AL10" s="1624"/>
      <c r="AM10" s="1625"/>
      <c r="AN10" s="1628"/>
      <c r="AO10" s="1629"/>
      <c r="AP10" s="1629"/>
      <c r="AQ10" s="1629"/>
      <c r="AR10" s="1629"/>
      <c r="AS10" s="1629"/>
      <c r="AT10" s="1629"/>
      <c r="AU10" s="1629"/>
      <c r="AV10" s="1629"/>
      <c r="AW10" s="1629"/>
      <c r="AX10" s="1629"/>
      <c r="AY10" s="1629"/>
      <c r="AZ10" s="1630"/>
      <c r="BA10" s="1637" t="s">
        <v>122</v>
      </c>
      <c r="BB10" s="1638"/>
      <c r="BC10" s="1638"/>
      <c r="BD10" s="1638"/>
      <c r="BE10" s="1638"/>
      <c r="BF10" s="1638"/>
      <c r="BG10" s="1384" t="s">
        <v>352</v>
      </c>
      <c r="BH10" s="1384"/>
      <c r="BI10" s="1384"/>
      <c r="BJ10" s="1639" t="s">
        <v>611</v>
      </c>
      <c r="BK10" s="1639"/>
      <c r="BL10" s="1639"/>
      <c r="BM10" s="1640"/>
      <c r="BN10" s="1648">
        <v>34680</v>
      </c>
      <c r="BO10" s="1649"/>
      <c r="BP10" s="1649"/>
      <c r="BQ10" s="1649"/>
      <c r="BR10" s="1649"/>
      <c r="BS10" s="1649"/>
      <c r="BT10" s="1649"/>
      <c r="BU10" s="1649"/>
      <c r="BV10" s="1649"/>
      <c r="BW10" s="1649"/>
      <c r="BX10" s="1649"/>
      <c r="BY10" s="1649"/>
      <c r="BZ10" s="1649"/>
      <c r="CA10" s="1649"/>
      <c r="CB10" s="1649"/>
      <c r="CC10" s="1650"/>
      <c r="CD10" s="1654">
        <v>131643</v>
      </c>
      <c r="CE10" s="1649"/>
      <c r="CF10" s="1649"/>
      <c r="CG10" s="1649"/>
      <c r="CH10" s="1649"/>
      <c r="CI10" s="1649"/>
      <c r="CJ10" s="1649"/>
      <c r="CK10" s="1649"/>
      <c r="CL10" s="1649"/>
      <c r="CM10" s="1649"/>
      <c r="CN10" s="1649"/>
      <c r="CO10" s="1649"/>
      <c r="CP10" s="1649"/>
      <c r="CQ10" s="1649"/>
      <c r="CR10" s="1649"/>
      <c r="CS10" s="1649"/>
      <c r="CT10" s="1649"/>
      <c r="CU10" s="1649"/>
      <c r="CV10" s="1649"/>
      <c r="CW10" s="1650"/>
      <c r="CX10" s="1657" t="s">
        <v>55</v>
      </c>
      <c r="CY10" s="1657"/>
      <c r="CZ10" s="1649">
        <v>17141</v>
      </c>
      <c r="DA10" s="1649"/>
      <c r="DB10" s="1649"/>
      <c r="DC10" s="1649"/>
      <c r="DD10" s="1649"/>
      <c r="DE10" s="1649"/>
      <c r="DF10" s="1649"/>
      <c r="DG10" s="1649"/>
      <c r="DH10" s="1649"/>
      <c r="DI10" s="1649"/>
      <c r="DJ10" s="1649"/>
      <c r="DK10" s="1649"/>
      <c r="DL10" s="1649"/>
      <c r="DM10" s="1649"/>
      <c r="DN10" s="1649"/>
      <c r="DO10" s="1649"/>
      <c r="DP10" s="1660" t="s">
        <v>56</v>
      </c>
      <c r="DQ10" s="1660"/>
      <c r="DR10" s="1656" t="s">
        <v>55</v>
      </c>
      <c r="DS10" s="1657"/>
      <c r="DT10" s="1649">
        <v>73763</v>
      </c>
      <c r="DU10" s="1649" t="e">
        <v>#REF!</v>
      </c>
      <c r="DV10" s="1649" t="e">
        <v>#REF!</v>
      </c>
      <c r="DW10" s="1649" t="e">
        <v>#REF!</v>
      </c>
      <c r="DX10" s="1649" t="e">
        <v>#REF!</v>
      </c>
      <c r="DY10" s="1649" t="e">
        <v>#REF!</v>
      </c>
      <c r="DZ10" s="1649" t="e">
        <v>#REF!</v>
      </c>
      <c r="EA10" s="1649" t="e">
        <v>#REF!</v>
      </c>
      <c r="EB10" s="1649" t="e">
        <v>#REF!</v>
      </c>
      <c r="EC10" s="1649" t="e">
        <v>#REF!</v>
      </c>
      <c r="ED10" s="1649" t="e">
        <v>#REF!</v>
      </c>
      <c r="EE10" s="1649" t="e">
        <v>#REF!</v>
      </c>
      <c r="EF10" s="1649" t="e">
        <v>#REF!</v>
      </c>
      <c r="EG10" s="1649" t="e">
        <v>#REF!</v>
      </c>
      <c r="EH10" s="1649" t="e">
        <v>#REF!</v>
      </c>
      <c r="EI10" s="1649" t="e">
        <v>#REF!</v>
      </c>
      <c r="EJ10" s="1649" t="e">
        <v>#REF!</v>
      </c>
      <c r="EK10" s="1649" t="e">
        <v>#REF!</v>
      </c>
      <c r="EL10" s="1649" t="e">
        <v>#REF!</v>
      </c>
      <c r="EM10" s="1649" t="e">
        <v>#REF!</v>
      </c>
      <c r="EN10" s="1649" t="e">
        <v>#REF!</v>
      </c>
      <c r="EO10" s="1649" t="e">
        <v>#REF!</v>
      </c>
      <c r="EP10" s="1660" t="s">
        <v>56</v>
      </c>
      <c r="EQ10" s="1661"/>
      <c r="ER10" s="1654">
        <f>BN10+CD10-CZ10-DT10</f>
        <v>75419</v>
      </c>
      <c r="ES10" s="1649"/>
      <c r="ET10" s="1649"/>
      <c r="EU10" s="1649"/>
      <c r="EV10" s="1649"/>
      <c r="EW10" s="1649"/>
      <c r="EX10" s="1649"/>
      <c r="EY10" s="1649"/>
      <c r="EZ10" s="1649"/>
      <c r="FA10" s="1649"/>
      <c r="FB10" s="1649"/>
      <c r="FC10" s="1649"/>
      <c r="FD10" s="1649"/>
      <c r="FE10" s="1649"/>
      <c r="FF10" s="1649"/>
      <c r="FG10" s="1664"/>
    </row>
    <row r="11" spans="1:163" s="393" customFormat="1" ht="3" hidden="1" customHeight="1">
      <c r="A11" s="394"/>
      <c r="B11" s="1626"/>
      <c r="C11" s="1626"/>
      <c r="D11" s="1626"/>
      <c r="E11" s="1626"/>
      <c r="F11" s="1626"/>
      <c r="G11" s="1626"/>
      <c r="H11" s="1626"/>
      <c r="I11" s="1626"/>
      <c r="J11" s="1626"/>
      <c r="K11" s="1626"/>
      <c r="L11" s="1626"/>
      <c r="M11" s="1626"/>
      <c r="N11" s="1626"/>
      <c r="O11" s="1626"/>
      <c r="P11" s="1626"/>
      <c r="Q11" s="1626"/>
      <c r="R11" s="1626"/>
      <c r="S11" s="1626"/>
      <c r="T11" s="1626"/>
      <c r="U11" s="1626"/>
      <c r="V11" s="1626"/>
      <c r="W11" s="1626"/>
      <c r="X11" s="1626"/>
      <c r="Y11" s="1626"/>
      <c r="Z11" s="1626"/>
      <c r="AA11" s="1626"/>
      <c r="AB11" s="1626"/>
      <c r="AC11" s="1626"/>
      <c r="AD11" s="1626"/>
      <c r="AE11" s="1626"/>
      <c r="AF11" s="1626"/>
      <c r="AG11" s="1626"/>
      <c r="AH11" s="1626"/>
      <c r="AI11" s="1626"/>
      <c r="AJ11" s="1626"/>
      <c r="AK11" s="1626"/>
      <c r="AL11" s="1626"/>
      <c r="AM11" s="1627"/>
      <c r="AN11" s="1631"/>
      <c r="AO11" s="1632"/>
      <c r="AP11" s="1632"/>
      <c r="AQ11" s="1632"/>
      <c r="AR11" s="1632"/>
      <c r="AS11" s="1632"/>
      <c r="AT11" s="1632"/>
      <c r="AU11" s="1632"/>
      <c r="AV11" s="1632"/>
      <c r="AW11" s="1632"/>
      <c r="AX11" s="1632"/>
      <c r="AY11" s="1632"/>
      <c r="AZ11" s="1633"/>
      <c r="BA11" s="395"/>
      <c r="BB11" s="396"/>
      <c r="BC11" s="396"/>
      <c r="BD11" s="396"/>
      <c r="BE11" s="396"/>
      <c r="BF11" s="396"/>
      <c r="BG11" s="288"/>
      <c r="BH11" s="288"/>
      <c r="BI11" s="288"/>
      <c r="BJ11" s="396"/>
      <c r="BK11" s="396"/>
      <c r="BL11" s="396"/>
      <c r="BM11" s="397"/>
      <c r="BN11" s="1651"/>
      <c r="BO11" s="1652"/>
      <c r="BP11" s="1652"/>
      <c r="BQ11" s="1652"/>
      <c r="BR11" s="1652"/>
      <c r="BS11" s="1652"/>
      <c r="BT11" s="1652"/>
      <c r="BU11" s="1652"/>
      <c r="BV11" s="1652"/>
      <c r="BW11" s="1652"/>
      <c r="BX11" s="1652"/>
      <c r="BY11" s="1652"/>
      <c r="BZ11" s="1652"/>
      <c r="CA11" s="1652"/>
      <c r="CB11" s="1652"/>
      <c r="CC11" s="1653"/>
      <c r="CD11" s="1655"/>
      <c r="CE11" s="1652"/>
      <c r="CF11" s="1652"/>
      <c r="CG11" s="1652"/>
      <c r="CH11" s="1652"/>
      <c r="CI11" s="1652"/>
      <c r="CJ11" s="1652"/>
      <c r="CK11" s="1652"/>
      <c r="CL11" s="1652"/>
      <c r="CM11" s="1652"/>
      <c r="CN11" s="1652"/>
      <c r="CO11" s="1652"/>
      <c r="CP11" s="1652"/>
      <c r="CQ11" s="1652"/>
      <c r="CR11" s="1652"/>
      <c r="CS11" s="1652"/>
      <c r="CT11" s="1652"/>
      <c r="CU11" s="1652"/>
      <c r="CV11" s="1652"/>
      <c r="CW11" s="1653"/>
      <c r="CX11" s="1659"/>
      <c r="CY11" s="1659"/>
      <c r="CZ11" s="1652"/>
      <c r="DA11" s="1652"/>
      <c r="DB11" s="1652"/>
      <c r="DC11" s="1652"/>
      <c r="DD11" s="1652"/>
      <c r="DE11" s="1652"/>
      <c r="DF11" s="1652"/>
      <c r="DG11" s="1652"/>
      <c r="DH11" s="1652"/>
      <c r="DI11" s="1652"/>
      <c r="DJ11" s="1652"/>
      <c r="DK11" s="1652"/>
      <c r="DL11" s="1652"/>
      <c r="DM11" s="1652"/>
      <c r="DN11" s="1652"/>
      <c r="DO11" s="1652"/>
      <c r="DP11" s="1662"/>
      <c r="DQ11" s="1662"/>
      <c r="DR11" s="1658"/>
      <c r="DS11" s="1659"/>
      <c r="DT11" s="1652"/>
      <c r="DU11" s="1652"/>
      <c r="DV11" s="1652"/>
      <c r="DW11" s="1652"/>
      <c r="DX11" s="1652"/>
      <c r="DY11" s="1652"/>
      <c r="DZ11" s="1652"/>
      <c r="EA11" s="1652"/>
      <c r="EB11" s="1652"/>
      <c r="EC11" s="1652"/>
      <c r="ED11" s="1652"/>
      <c r="EE11" s="1652"/>
      <c r="EF11" s="1652"/>
      <c r="EG11" s="1652"/>
      <c r="EH11" s="1652"/>
      <c r="EI11" s="1652"/>
      <c r="EJ11" s="1652"/>
      <c r="EK11" s="1652"/>
      <c r="EL11" s="1652"/>
      <c r="EM11" s="1652"/>
      <c r="EN11" s="1652"/>
      <c r="EO11" s="1652"/>
      <c r="EP11" s="1662"/>
      <c r="EQ11" s="1663"/>
      <c r="ER11" s="1655"/>
      <c r="ES11" s="1652"/>
      <c r="ET11" s="1652"/>
      <c r="EU11" s="1652"/>
      <c r="EV11" s="1652"/>
      <c r="EW11" s="1652"/>
      <c r="EX11" s="1652"/>
      <c r="EY11" s="1652"/>
      <c r="EZ11" s="1652"/>
      <c r="FA11" s="1652"/>
      <c r="FB11" s="1652"/>
      <c r="FC11" s="1652"/>
      <c r="FD11" s="1652"/>
      <c r="FE11" s="1652"/>
      <c r="FF11" s="1652"/>
      <c r="FG11" s="1665"/>
    </row>
    <row r="12" spans="1:163" s="393" customFormat="1" ht="14.25" hidden="1" customHeight="1">
      <c r="A12" s="394"/>
      <c r="B12" s="1644" t="s">
        <v>475</v>
      </c>
      <c r="C12" s="1644"/>
      <c r="D12" s="1644"/>
      <c r="E12" s="1644"/>
      <c r="F12" s="1644"/>
      <c r="G12" s="1644"/>
      <c r="H12" s="1644"/>
      <c r="I12" s="1644"/>
      <c r="J12" s="1644"/>
      <c r="K12" s="1644"/>
      <c r="L12" s="1644"/>
      <c r="M12" s="1644"/>
      <c r="N12" s="1644"/>
      <c r="O12" s="1644"/>
      <c r="P12" s="1644"/>
      <c r="Q12" s="1644"/>
      <c r="R12" s="1644"/>
      <c r="S12" s="1644"/>
      <c r="T12" s="1644"/>
      <c r="U12" s="1644"/>
      <c r="V12" s="1644"/>
      <c r="W12" s="1644"/>
      <c r="X12" s="1644"/>
      <c r="Y12" s="1644"/>
      <c r="Z12" s="1644"/>
      <c r="AA12" s="1644"/>
      <c r="AB12" s="1644"/>
      <c r="AC12" s="1644"/>
      <c r="AD12" s="1644"/>
      <c r="AE12" s="1644"/>
      <c r="AF12" s="1644"/>
      <c r="AG12" s="1644"/>
      <c r="AH12" s="1644"/>
      <c r="AI12" s="1644"/>
      <c r="AJ12" s="1644"/>
      <c r="AK12" s="1644"/>
      <c r="AL12" s="1644"/>
      <c r="AM12" s="1645"/>
      <c r="AN12" s="1631"/>
      <c r="AO12" s="1632"/>
      <c r="AP12" s="1632"/>
      <c r="AQ12" s="1632"/>
      <c r="AR12" s="1632"/>
      <c r="AS12" s="1632"/>
      <c r="AT12" s="1632"/>
      <c r="AU12" s="1632"/>
      <c r="AV12" s="1632"/>
      <c r="AW12" s="1632"/>
      <c r="AX12" s="1632"/>
      <c r="AY12" s="1632"/>
      <c r="AZ12" s="1633"/>
      <c r="BA12" s="1637" t="s">
        <v>122</v>
      </c>
      <c r="BB12" s="1638"/>
      <c r="BC12" s="1638"/>
      <c r="BD12" s="1638"/>
      <c r="BE12" s="1638"/>
      <c r="BF12" s="1638"/>
      <c r="BG12" s="1384" t="s">
        <v>350</v>
      </c>
      <c r="BH12" s="1384"/>
      <c r="BI12" s="1384"/>
      <c r="BJ12" s="1639" t="s">
        <v>612</v>
      </c>
      <c r="BK12" s="1639"/>
      <c r="BL12" s="1639"/>
      <c r="BM12" s="1640"/>
      <c r="BN12" s="1648">
        <v>27471</v>
      </c>
      <c r="BO12" s="1649"/>
      <c r="BP12" s="1649"/>
      <c r="BQ12" s="1649"/>
      <c r="BR12" s="1649"/>
      <c r="BS12" s="1649"/>
      <c r="BT12" s="1649"/>
      <c r="BU12" s="1649"/>
      <c r="BV12" s="1649"/>
      <c r="BW12" s="1649"/>
      <c r="BX12" s="1649"/>
      <c r="BY12" s="1649"/>
      <c r="BZ12" s="1649"/>
      <c r="CA12" s="1649"/>
      <c r="CB12" s="1649"/>
      <c r="CC12" s="1650"/>
      <c r="CD12" s="1654">
        <v>98449</v>
      </c>
      <c r="CE12" s="1649"/>
      <c r="CF12" s="1649"/>
      <c r="CG12" s="1649"/>
      <c r="CH12" s="1649"/>
      <c r="CI12" s="1649"/>
      <c r="CJ12" s="1649"/>
      <c r="CK12" s="1649"/>
      <c r="CL12" s="1649"/>
      <c r="CM12" s="1649"/>
      <c r="CN12" s="1649"/>
      <c r="CO12" s="1649"/>
      <c r="CP12" s="1649"/>
      <c r="CQ12" s="1649"/>
      <c r="CR12" s="1649"/>
      <c r="CS12" s="1649"/>
      <c r="CT12" s="1649"/>
      <c r="CU12" s="1649"/>
      <c r="CV12" s="1649"/>
      <c r="CW12" s="1650"/>
      <c r="CX12" s="1656" t="s">
        <v>55</v>
      </c>
      <c r="CY12" s="1657"/>
      <c r="CZ12" s="1649">
        <v>8</v>
      </c>
      <c r="DA12" s="1649"/>
      <c r="DB12" s="1649"/>
      <c r="DC12" s="1649"/>
      <c r="DD12" s="1649"/>
      <c r="DE12" s="1649"/>
      <c r="DF12" s="1649"/>
      <c r="DG12" s="1649"/>
      <c r="DH12" s="1649"/>
      <c r="DI12" s="1649"/>
      <c r="DJ12" s="1649"/>
      <c r="DK12" s="1649"/>
      <c r="DL12" s="1649"/>
      <c r="DM12" s="1649"/>
      <c r="DN12" s="1649"/>
      <c r="DO12" s="1649"/>
      <c r="DP12" s="1660" t="s">
        <v>56</v>
      </c>
      <c r="DQ12" s="1661"/>
      <c r="DR12" s="1656" t="s">
        <v>55</v>
      </c>
      <c r="DS12" s="1657"/>
      <c r="DT12" s="1649">
        <v>91450</v>
      </c>
      <c r="DU12" s="1649" t="e">
        <v>#REF!</v>
      </c>
      <c r="DV12" s="1649" t="e">
        <v>#REF!</v>
      </c>
      <c r="DW12" s="1649" t="e">
        <v>#REF!</v>
      </c>
      <c r="DX12" s="1649" t="e">
        <v>#REF!</v>
      </c>
      <c r="DY12" s="1649" t="e">
        <v>#REF!</v>
      </c>
      <c r="DZ12" s="1649" t="e">
        <v>#REF!</v>
      </c>
      <c r="EA12" s="1649" t="e">
        <v>#REF!</v>
      </c>
      <c r="EB12" s="1649" t="e">
        <v>#REF!</v>
      </c>
      <c r="EC12" s="1649" t="e">
        <v>#REF!</v>
      </c>
      <c r="ED12" s="1649" t="e">
        <v>#REF!</v>
      </c>
      <c r="EE12" s="1649" t="e">
        <v>#REF!</v>
      </c>
      <c r="EF12" s="1649" t="e">
        <v>#REF!</v>
      </c>
      <c r="EG12" s="1649" t="e">
        <v>#REF!</v>
      </c>
      <c r="EH12" s="1649" t="e">
        <v>#REF!</v>
      </c>
      <c r="EI12" s="1649" t="e">
        <v>#REF!</v>
      </c>
      <c r="EJ12" s="1649" t="e">
        <v>#REF!</v>
      </c>
      <c r="EK12" s="1649" t="e">
        <v>#REF!</v>
      </c>
      <c r="EL12" s="1649" t="e">
        <v>#REF!</v>
      </c>
      <c r="EM12" s="1649" t="e">
        <v>#REF!</v>
      </c>
      <c r="EN12" s="1649" t="e">
        <v>#REF!</v>
      </c>
      <c r="EO12" s="1649" t="e">
        <v>#REF!</v>
      </c>
      <c r="EP12" s="1660" t="s">
        <v>56</v>
      </c>
      <c r="EQ12" s="1661"/>
      <c r="ER12" s="1654">
        <f t="shared" ref="ER12" si="0">BN12+CD12-CZ12-DT12</f>
        <v>34462</v>
      </c>
      <c r="ES12" s="1649"/>
      <c r="ET12" s="1649"/>
      <c r="EU12" s="1649"/>
      <c r="EV12" s="1649"/>
      <c r="EW12" s="1649"/>
      <c r="EX12" s="1649"/>
      <c r="EY12" s="1649"/>
      <c r="EZ12" s="1649"/>
      <c r="FA12" s="1649"/>
      <c r="FB12" s="1649"/>
      <c r="FC12" s="1649"/>
      <c r="FD12" s="1649"/>
      <c r="FE12" s="1649"/>
      <c r="FF12" s="1649"/>
      <c r="FG12" s="1664"/>
    </row>
    <row r="13" spans="1:163" s="393" customFormat="1" ht="3.75" hidden="1" customHeight="1">
      <c r="A13" s="398"/>
      <c r="B13" s="1646"/>
      <c r="C13" s="1646"/>
      <c r="D13" s="1646"/>
      <c r="E13" s="1646"/>
      <c r="F13" s="1646"/>
      <c r="G13" s="1646"/>
      <c r="H13" s="1646"/>
      <c r="I13" s="1646"/>
      <c r="J13" s="1646"/>
      <c r="K13" s="1646"/>
      <c r="L13" s="1646"/>
      <c r="M13" s="1646"/>
      <c r="N13" s="1646"/>
      <c r="O13" s="1646"/>
      <c r="P13" s="1646"/>
      <c r="Q13" s="1646"/>
      <c r="R13" s="1646"/>
      <c r="S13" s="1646"/>
      <c r="T13" s="1646"/>
      <c r="U13" s="1646"/>
      <c r="V13" s="1646"/>
      <c r="W13" s="1646"/>
      <c r="X13" s="1646"/>
      <c r="Y13" s="1646"/>
      <c r="Z13" s="1646"/>
      <c r="AA13" s="1646"/>
      <c r="AB13" s="1646"/>
      <c r="AC13" s="1646"/>
      <c r="AD13" s="1646"/>
      <c r="AE13" s="1646"/>
      <c r="AF13" s="1646"/>
      <c r="AG13" s="1646"/>
      <c r="AH13" s="1646"/>
      <c r="AI13" s="1646"/>
      <c r="AJ13" s="1646"/>
      <c r="AK13" s="1646"/>
      <c r="AL13" s="1646"/>
      <c r="AM13" s="1647"/>
      <c r="AN13" s="1634"/>
      <c r="AO13" s="1635"/>
      <c r="AP13" s="1635"/>
      <c r="AQ13" s="1635"/>
      <c r="AR13" s="1635"/>
      <c r="AS13" s="1635"/>
      <c r="AT13" s="1635"/>
      <c r="AU13" s="1635"/>
      <c r="AV13" s="1635"/>
      <c r="AW13" s="1635"/>
      <c r="AX13" s="1635"/>
      <c r="AY13" s="1635"/>
      <c r="AZ13" s="1636"/>
      <c r="BA13" s="395"/>
      <c r="BB13" s="396"/>
      <c r="BC13" s="396"/>
      <c r="BD13" s="396"/>
      <c r="BE13" s="396"/>
      <c r="BF13" s="396"/>
      <c r="BG13" s="288"/>
      <c r="BH13" s="288"/>
      <c r="BI13" s="288"/>
      <c r="BJ13" s="396"/>
      <c r="BK13" s="396"/>
      <c r="BL13" s="396"/>
      <c r="BM13" s="397"/>
      <c r="BN13" s="1651"/>
      <c r="BO13" s="1652"/>
      <c r="BP13" s="1652"/>
      <c r="BQ13" s="1652"/>
      <c r="BR13" s="1652"/>
      <c r="BS13" s="1652"/>
      <c r="BT13" s="1652"/>
      <c r="BU13" s="1652"/>
      <c r="BV13" s="1652"/>
      <c r="BW13" s="1652"/>
      <c r="BX13" s="1652"/>
      <c r="BY13" s="1652"/>
      <c r="BZ13" s="1652"/>
      <c r="CA13" s="1652"/>
      <c r="CB13" s="1652"/>
      <c r="CC13" s="1653"/>
      <c r="CD13" s="1655"/>
      <c r="CE13" s="1652"/>
      <c r="CF13" s="1652"/>
      <c r="CG13" s="1652"/>
      <c r="CH13" s="1652"/>
      <c r="CI13" s="1652"/>
      <c r="CJ13" s="1652"/>
      <c r="CK13" s="1652"/>
      <c r="CL13" s="1652"/>
      <c r="CM13" s="1652"/>
      <c r="CN13" s="1652"/>
      <c r="CO13" s="1652"/>
      <c r="CP13" s="1652"/>
      <c r="CQ13" s="1652"/>
      <c r="CR13" s="1652"/>
      <c r="CS13" s="1652"/>
      <c r="CT13" s="1652"/>
      <c r="CU13" s="1652"/>
      <c r="CV13" s="1652"/>
      <c r="CW13" s="1653"/>
      <c r="CX13" s="1658"/>
      <c r="CY13" s="1659"/>
      <c r="CZ13" s="1652"/>
      <c r="DA13" s="1652"/>
      <c r="DB13" s="1652"/>
      <c r="DC13" s="1652"/>
      <c r="DD13" s="1652"/>
      <c r="DE13" s="1652"/>
      <c r="DF13" s="1652"/>
      <c r="DG13" s="1652"/>
      <c r="DH13" s="1652"/>
      <c r="DI13" s="1652"/>
      <c r="DJ13" s="1652"/>
      <c r="DK13" s="1652"/>
      <c r="DL13" s="1652"/>
      <c r="DM13" s="1652"/>
      <c r="DN13" s="1652"/>
      <c r="DO13" s="1652"/>
      <c r="DP13" s="1662"/>
      <c r="DQ13" s="1663"/>
      <c r="DR13" s="1658"/>
      <c r="DS13" s="1659"/>
      <c r="DT13" s="1652"/>
      <c r="DU13" s="1652"/>
      <c r="DV13" s="1652"/>
      <c r="DW13" s="1652"/>
      <c r="DX13" s="1652"/>
      <c r="DY13" s="1652"/>
      <c r="DZ13" s="1652"/>
      <c r="EA13" s="1652"/>
      <c r="EB13" s="1652"/>
      <c r="EC13" s="1652"/>
      <c r="ED13" s="1652"/>
      <c r="EE13" s="1652"/>
      <c r="EF13" s="1652"/>
      <c r="EG13" s="1652"/>
      <c r="EH13" s="1652"/>
      <c r="EI13" s="1652"/>
      <c r="EJ13" s="1652"/>
      <c r="EK13" s="1652"/>
      <c r="EL13" s="1652"/>
      <c r="EM13" s="1652"/>
      <c r="EN13" s="1652"/>
      <c r="EO13" s="1652"/>
      <c r="EP13" s="1662"/>
      <c r="EQ13" s="1663"/>
      <c r="ER13" s="1655"/>
      <c r="ES13" s="1652"/>
      <c r="ET13" s="1652"/>
      <c r="EU13" s="1652"/>
      <c r="EV13" s="1652"/>
      <c r="EW13" s="1652"/>
      <c r="EX13" s="1652"/>
      <c r="EY13" s="1652"/>
      <c r="EZ13" s="1652"/>
      <c r="FA13" s="1652"/>
      <c r="FB13" s="1652"/>
      <c r="FC13" s="1652"/>
      <c r="FD13" s="1652"/>
      <c r="FE13" s="1652"/>
      <c r="FF13" s="1652"/>
      <c r="FG13" s="1665"/>
    </row>
    <row r="14" spans="1:163" s="393" customFormat="1" ht="13.5" hidden="1" customHeight="1">
      <c r="A14" s="392"/>
      <c r="B14" s="1666" t="s">
        <v>476</v>
      </c>
      <c r="C14" s="1666"/>
      <c r="D14" s="1666"/>
      <c r="E14" s="1666"/>
      <c r="F14" s="1666"/>
      <c r="G14" s="1666"/>
      <c r="H14" s="1666"/>
      <c r="I14" s="1666"/>
      <c r="J14" s="1666"/>
      <c r="K14" s="1666"/>
      <c r="L14" s="1666"/>
      <c r="M14" s="1666"/>
      <c r="N14" s="1666"/>
      <c r="O14" s="1666"/>
      <c r="P14" s="1666"/>
      <c r="Q14" s="1666"/>
      <c r="R14" s="1666"/>
      <c r="S14" s="1666"/>
      <c r="T14" s="1666"/>
      <c r="U14" s="1666"/>
      <c r="V14" s="1666"/>
      <c r="W14" s="1666"/>
      <c r="X14" s="1666"/>
      <c r="Y14" s="1666"/>
      <c r="Z14" s="1666"/>
      <c r="AA14" s="1666"/>
      <c r="AB14" s="1666"/>
      <c r="AC14" s="1666"/>
      <c r="AD14" s="1666"/>
      <c r="AE14" s="1666"/>
      <c r="AF14" s="1666"/>
      <c r="AG14" s="1666"/>
      <c r="AH14" s="1666"/>
      <c r="AI14" s="1666"/>
      <c r="AJ14" s="1666"/>
      <c r="AK14" s="1666"/>
      <c r="AL14" s="1666"/>
      <c r="AM14" s="1667"/>
      <c r="AN14" s="1628"/>
      <c r="AO14" s="1629"/>
      <c r="AP14" s="1629"/>
      <c r="AQ14" s="1629"/>
      <c r="AR14" s="1629"/>
      <c r="AS14" s="1629"/>
      <c r="AT14" s="1629"/>
      <c r="AU14" s="1629"/>
      <c r="AV14" s="1629"/>
      <c r="AW14" s="1629"/>
      <c r="AX14" s="1629"/>
      <c r="AY14" s="1629"/>
      <c r="AZ14" s="1630"/>
      <c r="BA14" s="1637" t="s">
        <v>122</v>
      </c>
      <c r="BB14" s="1638"/>
      <c r="BC14" s="1638"/>
      <c r="BD14" s="1638"/>
      <c r="BE14" s="1638"/>
      <c r="BF14" s="1638"/>
      <c r="BG14" s="1384" t="s">
        <v>352</v>
      </c>
      <c r="BH14" s="1384"/>
      <c r="BI14" s="1384"/>
      <c r="BJ14" s="1639" t="s">
        <v>611</v>
      </c>
      <c r="BK14" s="1639"/>
      <c r="BL14" s="1639"/>
      <c r="BM14" s="1640"/>
      <c r="BN14" s="1648">
        <v>145354</v>
      </c>
      <c r="BO14" s="1649"/>
      <c r="BP14" s="1649"/>
      <c r="BQ14" s="1649"/>
      <c r="BR14" s="1649"/>
      <c r="BS14" s="1649"/>
      <c r="BT14" s="1649"/>
      <c r="BU14" s="1649"/>
      <c r="BV14" s="1649"/>
      <c r="BW14" s="1649"/>
      <c r="BX14" s="1649"/>
      <c r="BY14" s="1649"/>
      <c r="BZ14" s="1649"/>
      <c r="CA14" s="1649"/>
      <c r="CB14" s="1649"/>
      <c r="CC14" s="1650"/>
      <c r="CD14" s="1654">
        <v>130837</v>
      </c>
      <c r="CE14" s="1649"/>
      <c r="CF14" s="1649"/>
      <c r="CG14" s="1649"/>
      <c r="CH14" s="1649"/>
      <c r="CI14" s="1649"/>
      <c r="CJ14" s="1649"/>
      <c r="CK14" s="1649"/>
      <c r="CL14" s="1649"/>
      <c r="CM14" s="1649"/>
      <c r="CN14" s="1649"/>
      <c r="CO14" s="1649"/>
      <c r="CP14" s="1649"/>
      <c r="CQ14" s="1649"/>
      <c r="CR14" s="1649"/>
      <c r="CS14" s="1649"/>
      <c r="CT14" s="1649"/>
      <c r="CU14" s="1649"/>
      <c r="CV14" s="1649"/>
      <c r="CW14" s="1650"/>
      <c r="CX14" s="1657" t="s">
        <v>55</v>
      </c>
      <c r="CY14" s="1657"/>
      <c r="CZ14" s="1649">
        <v>110368</v>
      </c>
      <c r="DA14" s="1649"/>
      <c r="DB14" s="1649"/>
      <c r="DC14" s="1649"/>
      <c r="DD14" s="1649"/>
      <c r="DE14" s="1649"/>
      <c r="DF14" s="1649"/>
      <c r="DG14" s="1649"/>
      <c r="DH14" s="1649"/>
      <c r="DI14" s="1649"/>
      <c r="DJ14" s="1649"/>
      <c r="DK14" s="1649"/>
      <c r="DL14" s="1649"/>
      <c r="DM14" s="1649"/>
      <c r="DN14" s="1649"/>
      <c r="DO14" s="1649"/>
      <c r="DP14" s="1660" t="s">
        <v>56</v>
      </c>
      <c r="DQ14" s="1660"/>
      <c r="DR14" s="1656" t="s">
        <v>55</v>
      </c>
      <c r="DS14" s="1657"/>
      <c r="DT14" s="1649">
        <v>37393</v>
      </c>
      <c r="DU14" s="1649" t="e">
        <v>#REF!</v>
      </c>
      <c r="DV14" s="1649" t="e">
        <v>#REF!</v>
      </c>
      <c r="DW14" s="1649" t="e">
        <v>#REF!</v>
      </c>
      <c r="DX14" s="1649" t="e">
        <v>#REF!</v>
      </c>
      <c r="DY14" s="1649" t="e">
        <v>#REF!</v>
      </c>
      <c r="DZ14" s="1649" t="e">
        <v>#REF!</v>
      </c>
      <c r="EA14" s="1649" t="e">
        <v>#REF!</v>
      </c>
      <c r="EB14" s="1649" t="e">
        <v>#REF!</v>
      </c>
      <c r="EC14" s="1649" t="e">
        <v>#REF!</v>
      </c>
      <c r="ED14" s="1649" t="e">
        <v>#REF!</v>
      </c>
      <c r="EE14" s="1649" t="e">
        <v>#REF!</v>
      </c>
      <c r="EF14" s="1649" t="e">
        <v>#REF!</v>
      </c>
      <c r="EG14" s="1649" t="e">
        <v>#REF!</v>
      </c>
      <c r="EH14" s="1649" t="e">
        <v>#REF!</v>
      </c>
      <c r="EI14" s="1649" t="e">
        <v>#REF!</v>
      </c>
      <c r="EJ14" s="1649" t="e">
        <v>#REF!</v>
      </c>
      <c r="EK14" s="1649" t="e">
        <v>#REF!</v>
      </c>
      <c r="EL14" s="1649" t="e">
        <v>#REF!</v>
      </c>
      <c r="EM14" s="1649" t="e">
        <v>#REF!</v>
      </c>
      <c r="EN14" s="1649" t="e">
        <v>#REF!</v>
      </c>
      <c r="EO14" s="1649" t="e">
        <v>#REF!</v>
      </c>
      <c r="EP14" s="1660" t="s">
        <v>56</v>
      </c>
      <c r="EQ14" s="1661"/>
      <c r="ER14" s="1654">
        <f t="shared" ref="ER14" si="1">BN14+CD14-CZ14-DT14</f>
        <v>128430</v>
      </c>
      <c r="ES14" s="1649"/>
      <c r="ET14" s="1649"/>
      <c r="EU14" s="1649"/>
      <c r="EV14" s="1649"/>
      <c r="EW14" s="1649"/>
      <c r="EX14" s="1649"/>
      <c r="EY14" s="1649"/>
      <c r="EZ14" s="1649"/>
      <c r="FA14" s="1649"/>
      <c r="FB14" s="1649"/>
      <c r="FC14" s="1649"/>
      <c r="FD14" s="1649"/>
      <c r="FE14" s="1649"/>
      <c r="FF14" s="1649"/>
      <c r="FG14" s="1664"/>
    </row>
    <row r="15" spans="1:163" s="393" customFormat="1" ht="3" hidden="1" customHeight="1">
      <c r="A15" s="394"/>
      <c r="B15" s="1644"/>
      <c r="C15" s="1644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4"/>
      <c r="O15" s="1644"/>
      <c r="P15" s="1644"/>
      <c r="Q15" s="1644"/>
      <c r="R15" s="1644"/>
      <c r="S15" s="1644"/>
      <c r="T15" s="1644"/>
      <c r="U15" s="1644"/>
      <c r="V15" s="1644"/>
      <c r="W15" s="1644"/>
      <c r="X15" s="1644"/>
      <c r="Y15" s="1644"/>
      <c r="Z15" s="1644"/>
      <c r="AA15" s="1644"/>
      <c r="AB15" s="1644"/>
      <c r="AC15" s="1644"/>
      <c r="AD15" s="1644"/>
      <c r="AE15" s="1644"/>
      <c r="AF15" s="1644"/>
      <c r="AG15" s="1644"/>
      <c r="AH15" s="1644"/>
      <c r="AI15" s="1644"/>
      <c r="AJ15" s="1644"/>
      <c r="AK15" s="1644"/>
      <c r="AL15" s="1644"/>
      <c r="AM15" s="1645"/>
      <c r="AN15" s="1631"/>
      <c r="AO15" s="1632"/>
      <c r="AP15" s="1632"/>
      <c r="AQ15" s="1632"/>
      <c r="AR15" s="1632"/>
      <c r="AS15" s="1632"/>
      <c r="AT15" s="1632"/>
      <c r="AU15" s="1632"/>
      <c r="AV15" s="1632"/>
      <c r="AW15" s="1632"/>
      <c r="AX15" s="1632"/>
      <c r="AY15" s="1632"/>
      <c r="AZ15" s="1633"/>
      <c r="BA15" s="395"/>
      <c r="BB15" s="396"/>
      <c r="BC15" s="396"/>
      <c r="BD15" s="396"/>
      <c r="BE15" s="396"/>
      <c r="BF15" s="396"/>
      <c r="BG15" s="288"/>
      <c r="BH15" s="288"/>
      <c r="BI15" s="288"/>
      <c r="BJ15" s="396"/>
      <c r="BK15" s="396"/>
      <c r="BL15" s="396"/>
      <c r="BM15" s="397"/>
      <c r="BN15" s="1651"/>
      <c r="BO15" s="1652"/>
      <c r="BP15" s="1652"/>
      <c r="BQ15" s="1652"/>
      <c r="BR15" s="1652"/>
      <c r="BS15" s="1652"/>
      <c r="BT15" s="1652"/>
      <c r="BU15" s="1652"/>
      <c r="BV15" s="1652"/>
      <c r="BW15" s="1652"/>
      <c r="BX15" s="1652"/>
      <c r="BY15" s="1652"/>
      <c r="BZ15" s="1652"/>
      <c r="CA15" s="1652"/>
      <c r="CB15" s="1652"/>
      <c r="CC15" s="1653"/>
      <c r="CD15" s="1655"/>
      <c r="CE15" s="1652"/>
      <c r="CF15" s="1652"/>
      <c r="CG15" s="1652"/>
      <c r="CH15" s="1652"/>
      <c r="CI15" s="1652"/>
      <c r="CJ15" s="1652"/>
      <c r="CK15" s="1652"/>
      <c r="CL15" s="1652"/>
      <c r="CM15" s="1652"/>
      <c r="CN15" s="1652"/>
      <c r="CO15" s="1652"/>
      <c r="CP15" s="1652"/>
      <c r="CQ15" s="1652"/>
      <c r="CR15" s="1652"/>
      <c r="CS15" s="1652"/>
      <c r="CT15" s="1652"/>
      <c r="CU15" s="1652"/>
      <c r="CV15" s="1652"/>
      <c r="CW15" s="1653"/>
      <c r="CX15" s="1659"/>
      <c r="CY15" s="1659"/>
      <c r="CZ15" s="1652"/>
      <c r="DA15" s="1652"/>
      <c r="DB15" s="1652"/>
      <c r="DC15" s="1652"/>
      <c r="DD15" s="1652"/>
      <c r="DE15" s="1652"/>
      <c r="DF15" s="1652"/>
      <c r="DG15" s="1652"/>
      <c r="DH15" s="1652"/>
      <c r="DI15" s="1652"/>
      <c r="DJ15" s="1652"/>
      <c r="DK15" s="1652"/>
      <c r="DL15" s="1652"/>
      <c r="DM15" s="1652"/>
      <c r="DN15" s="1652"/>
      <c r="DO15" s="1652"/>
      <c r="DP15" s="1662"/>
      <c r="DQ15" s="1662"/>
      <c r="DR15" s="1658"/>
      <c r="DS15" s="1659"/>
      <c r="DT15" s="1652"/>
      <c r="DU15" s="1652"/>
      <c r="DV15" s="1652"/>
      <c r="DW15" s="1652"/>
      <c r="DX15" s="1652"/>
      <c r="DY15" s="1652"/>
      <c r="DZ15" s="1652"/>
      <c r="EA15" s="1652"/>
      <c r="EB15" s="1652"/>
      <c r="EC15" s="1652"/>
      <c r="ED15" s="1652"/>
      <c r="EE15" s="1652"/>
      <c r="EF15" s="1652"/>
      <c r="EG15" s="1652"/>
      <c r="EH15" s="1652"/>
      <c r="EI15" s="1652"/>
      <c r="EJ15" s="1652"/>
      <c r="EK15" s="1652"/>
      <c r="EL15" s="1652"/>
      <c r="EM15" s="1652"/>
      <c r="EN15" s="1652"/>
      <c r="EO15" s="1652"/>
      <c r="EP15" s="1662"/>
      <c r="EQ15" s="1663"/>
      <c r="ER15" s="1655"/>
      <c r="ES15" s="1652"/>
      <c r="ET15" s="1652"/>
      <c r="EU15" s="1652"/>
      <c r="EV15" s="1652"/>
      <c r="EW15" s="1652"/>
      <c r="EX15" s="1652"/>
      <c r="EY15" s="1652"/>
      <c r="EZ15" s="1652"/>
      <c r="FA15" s="1652"/>
      <c r="FB15" s="1652"/>
      <c r="FC15" s="1652"/>
      <c r="FD15" s="1652"/>
      <c r="FE15" s="1652"/>
      <c r="FF15" s="1652"/>
      <c r="FG15" s="1665"/>
    </row>
    <row r="16" spans="1:163" s="393" customFormat="1" ht="13.5" hidden="1" customHeight="1">
      <c r="A16" s="394"/>
      <c r="B16" s="1644"/>
      <c r="C16" s="1644"/>
      <c r="D16" s="1644"/>
      <c r="E16" s="1644"/>
      <c r="F16" s="1644"/>
      <c r="G16" s="1644"/>
      <c r="H16" s="1644"/>
      <c r="I16" s="1644"/>
      <c r="J16" s="1644"/>
      <c r="K16" s="1644"/>
      <c r="L16" s="1644"/>
      <c r="M16" s="1644"/>
      <c r="N16" s="1644"/>
      <c r="O16" s="1644"/>
      <c r="P16" s="1644"/>
      <c r="Q16" s="1644"/>
      <c r="R16" s="1644"/>
      <c r="S16" s="1644"/>
      <c r="T16" s="1644"/>
      <c r="U16" s="1644"/>
      <c r="V16" s="1644"/>
      <c r="W16" s="1644"/>
      <c r="X16" s="1644"/>
      <c r="Y16" s="1644"/>
      <c r="Z16" s="1644"/>
      <c r="AA16" s="1644"/>
      <c r="AB16" s="1644"/>
      <c r="AC16" s="1644"/>
      <c r="AD16" s="1644"/>
      <c r="AE16" s="1644"/>
      <c r="AF16" s="1644"/>
      <c r="AG16" s="1644"/>
      <c r="AH16" s="1644"/>
      <c r="AI16" s="1644"/>
      <c r="AJ16" s="1644"/>
      <c r="AK16" s="1644"/>
      <c r="AL16" s="1644"/>
      <c r="AM16" s="1645"/>
      <c r="AN16" s="1631"/>
      <c r="AO16" s="1632"/>
      <c r="AP16" s="1632"/>
      <c r="AQ16" s="1632"/>
      <c r="AR16" s="1632"/>
      <c r="AS16" s="1632"/>
      <c r="AT16" s="1632"/>
      <c r="AU16" s="1632"/>
      <c r="AV16" s="1632"/>
      <c r="AW16" s="1632"/>
      <c r="AX16" s="1632"/>
      <c r="AY16" s="1632"/>
      <c r="AZ16" s="1633"/>
      <c r="BA16" s="1637" t="s">
        <v>122</v>
      </c>
      <c r="BB16" s="1638"/>
      <c r="BC16" s="1638"/>
      <c r="BD16" s="1638"/>
      <c r="BE16" s="1638"/>
      <c r="BF16" s="1638"/>
      <c r="BG16" s="1384" t="s">
        <v>350</v>
      </c>
      <c r="BH16" s="1384"/>
      <c r="BI16" s="1384"/>
      <c r="BJ16" s="1639" t="s">
        <v>612</v>
      </c>
      <c r="BK16" s="1639"/>
      <c r="BL16" s="1639"/>
      <c r="BM16" s="1640"/>
      <c r="BN16" s="1648">
        <v>109997</v>
      </c>
      <c r="BO16" s="1649"/>
      <c r="BP16" s="1649"/>
      <c r="BQ16" s="1649"/>
      <c r="BR16" s="1649"/>
      <c r="BS16" s="1649"/>
      <c r="BT16" s="1649"/>
      <c r="BU16" s="1649"/>
      <c r="BV16" s="1649"/>
      <c r="BW16" s="1649"/>
      <c r="BX16" s="1649"/>
      <c r="BY16" s="1649"/>
      <c r="BZ16" s="1649"/>
      <c r="CA16" s="1649"/>
      <c r="CB16" s="1649"/>
      <c r="CC16" s="1650"/>
      <c r="CD16" s="1654">
        <v>14025</v>
      </c>
      <c r="CE16" s="1649"/>
      <c r="CF16" s="1649"/>
      <c r="CG16" s="1649"/>
      <c r="CH16" s="1649"/>
      <c r="CI16" s="1649"/>
      <c r="CJ16" s="1649"/>
      <c r="CK16" s="1649"/>
      <c r="CL16" s="1649"/>
      <c r="CM16" s="1649"/>
      <c r="CN16" s="1649"/>
      <c r="CO16" s="1649"/>
      <c r="CP16" s="1649"/>
      <c r="CQ16" s="1649"/>
      <c r="CR16" s="1649"/>
      <c r="CS16" s="1649"/>
      <c r="CT16" s="1649"/>
      <c r="CU16" s="1649"/>
      <c r="CV16" s="1649"/>
      <c r="CW16" s="1650"/>
      <c r="CX16" s="1657" t="s">
        <v>55</v>
      </c>
      <c r="CY16" s="1657"/>
      <c r="CZ16" s="1649">
        <v>0</v>
      </c>
      <c r="DA16" s="1649"/>
      <c r="DB16" s="1649"/>
      <c r="DC16" s="1649"/>
      <c r="DD16" s="1649"/>
      <c r="DE16" s="1649"/>
      <c r="DF16" s="1649"/>
      <c r="DG16" s="1649"/>
      <c r="DH16" s="1649"/>
      <c r="DI16" s="1649"/>
      <c r="DJ16" s="1649"/>
      <c r="DK16" s="1649"/>
      <c r="DL16" s="1649"/>
      <c r="DM16" s="1649"/>
      <c r="DN16" s="1649"/>
      <c r="DO16" s="1649"/>
      <c r="DP16" s="1660" t="s">
        <v>56</v>
      </c>
      <c r="DQ16" s="1660"/>
      <c r="DR16" s="1656" t="s">
        <v>55</v>
      </c>
      <c r="DS16" s="1657"/>
      <c r="DT16" s="1649">
        <v>149</v>
      </c>
      <c r="DU16" s="1649" t="e">
        <v>#REF!</v>
      </c>
      <c r="DV16" s="1649" t="e">
        <v>#REF!</v>
      </c>
      <c r="DW16" s="1649" t="e">
        <v>#REF!</v>
      </c>
      <c r="DX16" s="1649" t="e">
        <v>#REF!</v>
      </c>
      <c r="DY16" s="1649" t="e">
        <v>#REF!</v>
      </c>
      <c r="DZ16" s="1649" t="e">
        <v>#REF!</v>
      </c>
      <c r="EA16" s="1649" t="e">
        <v>#REF!</v>
      </c>
      <c r="EB16" s="1649" t="e">
        <v>#REF!</v>
      </c>
      <c r="EC16" s="1649" t="e">
        <v>#REF!</v>
      </c>
      <c r="ED16" s="1649" t="e">
        <v>#REF!</v>
      </c>
      <c r="EE16" s="1649" t="e">
        <v>#REF!</v>
      </c>
      <c r="EF16" s="1649" t="e">
        <v>#REF!</v>
      </c>
      <c r="EG16" s="1649" t="e">
        <v>#REF!</v>
      </c>
      <c r="EH16" s="1649" t="e">
        <v>#REF!</v>
      </c>
      <c r="EI16" s="1649" t="e">
        <v>#REF!</v>
      </c>
      <c r="EJ16" s="1649" t="e">
        <v>#REF!</v>
      </c>
      <c r="EK16" s="1649" t="e">
        <v>#REF!</v>
      </c>
      <c r="EL16" s="1649" t="e">
        <v>#REF!</v>
      </c>
      <c r="EM16" s="1649" t="e">
        <v>#REF!</v>
      </c>
      <c r="EN16" s="1649" t="e">
        <v>#REF!</v>
      </c>
      <c r="EO16" s="1649" t="e">
        <v>#REF!</v>
      </c>
      <c r="EP16" s="1660" t="s">
        <v>56</v>
      </c>
      <c r="EQ16" s="1661"/>
      <c r="ER16" s="1654">
        <f t="shared" ref="ER16" si="2">BN16+CD16-CZ16-DT16</f>
        <v>123873</v>
      </c>
      <c r="ES16" s="1649"/>
      <c r="ET16" s="1649"/>
      <c r="EU16" s="1649"/>
      <c r="EV16" s="1649"/>
      <c r="EW16" s="1649"/>
      <c r="EX16" s="1649"/>
      <c r="EY16" s="1649"/>
      <c r="EZ16" s="1649"/>
      <c r="FA16" s="1649"/>
      <c r="FB16" s="1649"/>
      <c r="FC16" s="1649"/>
      <c r="FD16" s="1649"/>
      <c r="FE16" s="1649"/>
      <c r="FF16" s="1649"/>
      <c r="FG16" s="1664"/>
    </row>
    <row r="17" spans="1:163" s="393" customFormat="1" ht="3" hidden="1" customHeight="1">
      <c r="A17" s="398"/>
      <c r="B17" s="1646"/>
      <c r="C17" s="1646"/>
      <c r="D17" s="1646"/>
      <c r="E17" s="1646"/>
      <c r="F17" s="1646"/>
      <c r="G17" s="1646"/>
      <c r="H17" s="1646"/>
      <c r="I17" s="1646"/>
      <c r="J17" s="1646"/>
      <c r="K17" s="1646"/>
      <c r="L17" s="1646"/>
      <c r="M17" s="1646"/>
      <c r="N17" s="1646"/>
      <c r="O17" s="1646"/>
      <c r="P17" s="1646"/>
      <c r="Q17" s="1646"/>
      <c r="R17" s="1646"/>
      <c r="S17" s="1646"/>
      <c r="T17" s="1646"/>
      <c r="U17" s="1646"/>
      <c r="V17" s="1646"/>
      <c r="W17" s="1646"/>
      <c r="X17" s="1646"/>
      <c r="Y17" s="1646"/>
      <c r="Z17" s="1646"/>
      <c r="AA17" s="1646"/>
      <c r="AB17" s="1646"/>
      <c r="AC17" s="1646"/>
      <c r="AD17" s="1646"/>
      <c r="AE17" s="1646"/>
      <c r="AF17" s="1646"/>
      <c r="AG17" s="1646"/>
      <c r="AH17" s="1646"/>
      <c r="AI17" s="1646"/>
      <c r="AJ17" s="1646"/>
      <c r="AK17" s="1646"/>
      <c r="AL17" s="1646"/>
      <c r="AM17" s="1647"/>
      <c r="AN17" s="1634"/>
      <c r="AO17" s="1635"/>
      <c r="AP17" s="1635"/>
      <c r="AQ17" s="1635"/>
      <c r="AR17" s="1635"/>
      <c r="AS17" s="1635"/>
      <c r="AT17" s="1635"/>
      <c r="AU17" s="1635"/>
      <c r="AV17" s="1635"/>
      <c r="AW17" s="1635"/>
      <c r="AX17" s="1635"/>
      <c r="AY17" s="1635"/>
      <c r="AZ17" s="1636"/>
      <c r="BA17" s="395"/>
      <c r="BB17" s="396"/>
      <c r="BC17" s="396"/>
      <c r="BD17" s="396"/>
      <c r="BE17" s="396"/>
      <c r="BF17" s="396"/>
      <c r="BG17" s="288"/>
      <c r="BH17" s="288"/>
      <c r="BI17" s="288"/>
      <c r="BJ17" s="396"/>
      <c r="BK17" s="396"/>
      <c r="BL17" s="396"/>
      <c r="BM17" s="397"/>
      <c r="BN17" s="1651"/>
      <c r="BO17" s="1652"/>
      <c r="BP17" s="1652"/>
      <c r="BQ17" s="1652"/>
      <c r="BR17" s="1652"/>
      <c r="BS17" s="1652"/>
      <c r="BT17" s="1652"/>
      <c r="BU17" s="1652"/>
      <c r="BV17" s="1652"/>
      <c r="BW17" s="1652"/>
      <c r="BX17" s="1652"/>
      <c r="BY17" s="1652"/>
      <c r="BZ17" s="1652"/>
      <c r="CA17" s="1652"/>
      <c r="CB17" s="1652"/>
      <c r="CC17" s="1653"/>
      <c r="CD17" s="1655"/>
      <c r="CE17" s="1652"/>
      <c r="CF17" s="1652"/>
      <c r="CG17" s="1652"/>
      <c r="CH17" s="1652"/>
      <c r="CI17" s="1652"/>
      <c r="CJ17" s="1652"/>
      <c r="CK17" s="1652"/>
      <c r="CL17" s="1652"/>
      <c r="CM17" s="1652"/>
      <c r="CN17" s="1652"/>
      <c r="CO17" s="1652"/>
      <c r="CP17" s="1652"/>
      <c r="CQ17" s="1652"/>
      <c r="CR17" s="1652"/>
      <c r="CS17" s="1652"/>
      <c r="CT17" s="1652"/>
      <c r="CU17" s="1652"/>
      <c r="CV17" s="1652"/>
      <c r="CW17" s="1653"/>
      <c r="CX17" s="1659"/>
      <c r="CY17" s="1659"/>
      <c r="CZ17" s="1652"/>
      <c r="DA17" s="1652"/>
      <c r="DB17" s="1652"/>
      <c r="DC17" s="1652"/>
      <c r="DD17" s="1652"/>
      <c r="DE17" s="1652"/>
      <c r="DF17" s="1652"/>
      <c r="DG17" s="1652"/>
      <c r="DH17" s="1652"/>
      <c r="DI17" s="1652"/>
      <c r="DJ17" s="1652"/>
      <c r="DK17" s="1652"/>
      <c r="DL17" s="1652"/>
      <c r="DM17" s="1652"/>
      <c r="DN17" s="1652"/>
      <c r="DO17" s="1652"/>
      <c r="DP17" s="1662"/>
      <c r="DQ17" s="1662"/>
      <c r="DR17" s="1658"/>
      <c r="DS17" s="1659"/>
      <c r="DT17" s="1652"/>
      <c r="DU17" s="1652"/>
      <c r="DV17" s="1652"/>
      <c r="DW17" s="1652"/>
      <c r="DX17" s="1652"/>
      <c r="DY17" s="1652"/>
      <c r="DZ17" s="1652"/>
      <c r="EA17" s="1652"/>
      <c r="EB17" s="1652"/>
      <c r="EC17" s="1652"/>
      <c r="ED17" s="1652"/>
      <c r="EE17" s="1652"/>
      <c r="EF17" s="1652"/>
      <c r="EG17" s="1652"/>
      <c r="EH17" s="1652"/>
      <c r="EI17" s="1652"/>
      <c r="EJ17" s="1652"/>
      <c r="EK17" s="1652"/>
      <c r="EL17" s="1652"/>
      <c r="EM17" s="1652"/>
      <c r="EN17" s="1652"/>
      <c r="EO17" s="1652"/>
      <c r="EP17" s="1662"/>
      <c r="EQ17" s="1663"/>
      <c r="ER17" s="1655"/>
      <c r="ES17" s="1652"/>
      <c r="ET17" s="1652"/>
      <c r="EU17" s="1652"/>
      <c r="EV17" s="1652"/>
      <c r="EW17" s="1652"/>
      <c r="EX17" s="1652"/>
      <c r="EY17" s="1652"/>
      <c r="EZ17" s="1652"/>
      <c r="FA17" s="1652"/>
      <c r="FB17" s="1652"/>
      <c r="FC17" s="1652"/>
      <c r="FD17" s="1652"/>
      <c r="FE17" s="1652"/>
      <c r="FF17" s="1652"/>
      <c r="FG17" s="1665"/>
    </row>
    <row r="18" spans="1:163" s="393" customFormat="1" ht="13.5" hidden="1" customHeight="1">
      <c r="A18" s="392"/>
      <c r="B18" s="1666" t="s">
        <v>477</v>
      </c>
      <c r="C18" s="1666"/>
      <c r="D18" s="1666"/>
      <c r="E18" s="1666"/>
      <c r="F18" s="1666"/>
      <c r="G18" s="1666"/>
      <c r="H18" s="1666"/>
      <c r="I18" s="1666"/>
      <c r="J18" s="1666"/>
      <c r="K18" s="1666"/>
      <c r="L18" s="1666"/>
      <c r="M18" s="1666"/>
      <c r="N18" s="1666"/>
      <c r="O18" s="1666"/>
      <c r="P18" s="1666"/>
      <c r="Q18" s="1666"/>
      <c r="R18" s="1666"/>
      <c r="S18" s="1666"/>
      <c r="T18" s="1666"/>
      <c r="U18" s="1666"/>
      <c r="V18" s="1666"/>
      <c r="W18" s="1666"/>
      <c r="X18" s="1666"/>
      <c r="Y18" s="1666"/>
      <c r="Z18" s="1666"/>
      <c r="AA18" s="1666"/>
      <c r="AB18" s="1666"/>
      <c r="AC18" s="1666"/>
      <c r="AD18" s="1666"/>
      <c r="AE18" s="1666"/>
      <c r="AF18" s="1666"/>
      <c r="AG18" s="1666"/>
      <c r="AH18" s="1666"/>
      <c r="AI18" s="1666"/>
      <c r="AJ18" s="1666"/>
      <c r="AK18" s="1666"/>
      <c r="AL18" s="1666"/>
      <c r="AM18" s="1667"/>
      <c r="AN18" s="1628"/>
      <c r="AO18" s="1629"/>
      <c r="AP18" s="1629"/>
      <c r="AQ18" s="1629"/>
      <c r="AR18" s="1629"/>
      <c r="AS18" s="1629"/>
      <c r="AT18" s="1629"/>
      <c r="AU18" s="1629"/>
      <c r="AV18" s="1629"/>
      <c r="AW18" s="1629"/>
      <c r="AX18" s="1629"/>
      <c r="AY18" s="1629"/>
      <c r="AZ18" s="1630"/>
      <c r="BA18" s="1637" t="s">
        <v>122</v>
      </c>
      <c r="BB18" s="1638"/>
      <c r="BC18" s="1638"/>
      <c r="BD18" s="1638"/>
      <c r="BE18" s="1638"/>
      <c r="BF18" s="1638"/>
      <c r="BG18" s="1384" t="s">
        <v>352</v>
      </c>
      <c r="BH18" s="1384"/>
      <c r="BI18" s="1384"/>
      <c r="BJ18" s="1639" t="s">
        <v>611</v>
      </c>
      <c r="BK18" s="1639"/>
      <c r="BL18" s="1639"/>
      <c r="BM18" s="1640"/>
      <c r="BN18" s="1648">
        <v>102951</v>
      </c>
      <c r="BO18" s="1649"/>
      <c r="BP18" s="1649"/>
      <c r="BQ18" s="1649"/>
      <c r="BR18" s="1649"/>
      <c r="BS18" s="1649"/>
      <c r="BT18" s="1649"/>
      <c r="BU18" s="1649"/>
      <c r="BV18" s="1649"/>
      <c r="BW18" s="1649"/>
      <c r="BX18" s="1649"/>
      <c r="BY18" s="1649"/>
      <c r="BZ18" s="1649"/>
      <c r="CA18" s="1649"/>
      <c r="CB18" s="1649"/>
      <c r="CC18" s="1650"/>
      <c r="CD18" s="1654">
        <v>315630</v>
      </c>
      <c r="CE18" s="1649"/>
      <c r="CF18" s="1649"/>
      <c r="CG18" s="1649"/>
      <c r="CH18" s="1649"/>
      <c r="CI18" s="1649"/>
      <c r="CJ18" s="1649"/>
      <c r="CK18" s="1649"/>
      <c r="CL18" s="1649"/>
      <c r="CM18" s="1649"/>
      <c r="CN18" s="1649"/>
      <c r="CO18" s="1649"/>
      <c r="CP18" s="1649"/>
      <c r="CQ18" s="1649"/>
      <c r="CR18" s="1649"/>
      <c r="CS18" s="1649"/>
      <c r="CT18" s="1649"/>
      <c r="CU18" s="1649"/>
      <c r="CV18" s="1649"/>
      <c r="CW18" s="1650"/>
      <c r="CX18" s="1657" t="s">
        <v>55</v>
      </c>
      <c r="CY18" s="1657"/>
      <c r="CZ18" s="1649">
        <v>80246</v>
      </c>
      <c r="DA18" s="1649"/>
      <c r="DB18" s="1649"/>
      <c r="DC18" s="1649"/>
      <c r="DD18" s="1649"/>
      <c r="DE18" s="1649"/>
      <c r="DF18" s="1649"/>
      <c r="DG18" s="1649"/>
      <c r="DH18" s="1649"/>
      <c r="DI18" s="1649"/>
      <c r="DJ18" s="1649"/>
      <c r="DK18" s="1649"/>
      <c r="DL18" s="1649"/>
      <c r="DM18" s="1649"/>
      <c r="DN18" s="1649"/>
      <c r="DO18" s="1649"/>
      <c r="DP18" s="1660" t="s">
        <v>56</v>
      </c>
      <c r="DQ18" s="1660"/>
      <c r="DR18" s="1656" t="s">
        <v>55</v>
      </c>
      <c r="DS18" s="1657"/>
      <c r="DT18" s="1649">
        <v>267125</v>
      </c>
      <c r="DU18" s="1649" t="e">
        <v>#REF!</v>
      </c>
      <c r="DV18" s="1649" t="e">
        <v>#REF!</v>
      </c>
      <c r="DW18" s="1649" t="e">
        <v>#REF!</v>
      </c>
      <c r="DX18" s="1649" t="e">
        <v>#REF!</v>
      </c>
      <c r="DY18" s="1649" t="e">
        <v>#REF!</v>
      </c>
      <c r="DZ18" s="1649" t="e">
        <v>#REF!</v>
      </c>
      <c r="EA18" s="1649" t="e">
        <v>#REF!</v>
      </c>
      <c r="EB18" s="1649" t="e">
        <v>#REF!</v>
      </c>
      <c r="EC18" s="1649" t="e">
        <v>#REF!</v>
      </c>
      <c r="ED18" s="1649" t="e">
        <v>#REF!</v>
      </c>
      <c r="EE18" s="1649" t="e">
        <v>#REF!</v>
      </c>
      <c r="EF18" s="1649" t="e">
        <v>#REF!</v>
      </c>
      <c r="EG18" s="1649" t="e">
        <v>#REF!</v>
      </c>
      <c r="EH18" s="1649" t="e">
        <v>#REF!</v>
      </c>
      <c r="EI18" s="1649" t="e">
        <v>#REF!</v>
      </c>
      <c r="EJ18" s="1649" t="e">
        <v>#REF!</v>
      </c>
      <c r="EK18" s="1649" t="e">
        <v>#REF!</v>
      </c>
      <c r="EL18" s="1649" t="e">
        <v>#REF!</v>
      </c>
      <c r="EM18" s="1649" t="e">
        <v>#REF!</v>
      </c>
      <c r="EN18" s="1649" t="e">
        <v>#REF!</v>
      </c>
      <c r="EO18" s="1649" t="e">
        <v>#REF!</v>
      </c>
      <c r="EP18" s="1660" t="s">
        <v>56</v>
      </c>
      <c r="EQ18" s="1661"/>
      <c r="ER18" s="1654">
        <f t="shared" ref="ER18" si="3">BN18+CD18-CZ18-DT18</f>
        <v>71210</v>
      </c>
      <c r="ES18" s="1649"/>
      <c r="ET18" s="1649"/>
      <c r="EU18" s="1649"/>
      <c r="EV18" s="1649"/>
      <c r="EW18" s="1649"/>
      <c r="EX18" s="1649"/>
      <c r="EY18" s="1649"/>
      <c r="EZ18" s="1649"/>
      <c r="FA18" s="1649"/>
      <c r="FB18" s="1649"/>
      <c r="FC18" s="1649"/>
      <c r="FD18" s="1649"/>
      <c r="FE18" s="1649"/>
      <c r="FF18" s="1649"/>
      <c r="FG18" s="1664"/>
    </row>
    <row r="19" spans="1:163" s="393" customFormat="1" ht="3" hidden="1" customHeight="1">
      <c r="A19" s="394"/>
      <c r="B19" s="1644"/>
      <c r="C19" s="1644"/>
      <c r="D19" s="1644"/>
      <c r="E19" s="1644"/>
      <c r="F19" s="1644"/>
      <c r="G19" s="1644"/>
      <c r="H19" s="1644"/>
      <c r="I19" s="1644"/>
      <c r="J19" s="1644"/>
      <c r="K19" s="1644"/>
      <c r="L19" s="1644"/>
      <c r="M19" s="1644"/>
      <c r="N19" s="1644"/>
      <c r="O19" s="1644"/>
      <c r="P19" s="1644"/>
      <c r="Q19" s="1644"/>
      <c r="R19" s="1644"/>
      <c r="S19" s="1644"/>
      <c r="T19" s="1644"/>
      <c r="U19" s="1644"/>
      <c r="V19" s="1644"/>
      <c r="W19" s="1644"/>
      <c r="X19" s="1644"/>
      <c r="Y19" s="1644"/>
      <c r="Z19" s="1644"/>
      <c r="AA19" s="1644"/>
      <c r="AB19" s="1644"/>
      <c r="AC19" s="1644"/>
      <c r="AD19" s="1644"/>
      <c r="AE19" s="1644"/>
      <c r="AF19" s="1644"/>
      <c r="AG19" s="1644"/>
      <c r="AH19" s="1644"/>
      <c r="AI19" s="1644"/>
      <c r="AJ19" s="1644"/>
      <c r="AK19" s="1644"/>
      <c r="AL19" s="1644"/>
      <c r="AM19" s="1645"/>
      <c r="AN19" s="1631"/>
      <c r="AO19" s="1632"/>
      <c r="AP19" s="1632"/>
      <c r="AQ19" s="1632"/>
      <c r="AR19" s="1632"/>
      <c r="AS19" s="1632"/>
      <c r="AT19" s="1632"/>
      <c r="AU19" s="1632"/>
      <c r="AV19" s="1632"/>
      <c r="AW19" s="1632"/>
      <c r="AX19" s="1632"/>
      <c r="AY19" s="1632"/>
      <c r="AZ19" s="1633"/>
      <c r="BA19" s="395"/>
      <c r="BB19" s="396"/>
      <c r="BC19" s="396"/>
      <c r="BD19" s="396"/>
      <c r="BE19" s="396"/>
      <c r="BF19" s="396"/>
      <c r="BG19" s="288"/>
      <c r="BH19" s="288"/>
      <c r="BI19" s="288"/>
      <c r="BJ19" s="396"/>
      <c r="BK19" s="396"/>
      <c r="BL19" s="396"/>
      <c r="BM19" s="397"/>
      <c r="BN19" s="1651"/>
      <c r="BO19" s="1652"/>
      <c r="BP19" s="1652"/>
      <c r="BQ19" s="1652"/>
      <c r="BR19" s="1652"/>
      <c r="BS19" s="1652"/>
      <c r="BT19" s="1652"/>
      <c r="BU19" s="1652"/>
      <c r="BV19" s="1652"/>
      <c r="BW19" s="1652"/>
      <c r="BX19" s="1652"/>
      <c r="BY19" s="1652"/>
      <c r="BZ19" s="1652"/>
      <c r="CA19" s="1652"/>
      <c r="CB19" s="1652"/>
      <c r="CC19" s="1653"/>
      <c r="CD19" s="1655"/>
      <c r="CE19" s="1652"/>
      <c r="CF19" s="1652"/>
      <c r="CG19" s="1652"/>
      <c r="CH19" s="1652"/>
      <c r="CI19" s="1652"/>
      <c r="CJ19" s="1652"/>
      <c r="CK19" s="1652"/>
      <c r="CL19" s="1652"/>
      <c r="CM19" s="1652"/>
      <c r="CN19" s="1652"/>
      <c r="CO19" s="1652"/>
      <c r="CP19" s="1652"/>
      <c r="CQ19" s="1652"/>
      <c r="CR19" s="1652"/>
      <c r="CS19" s="1652"/>
      <c r="CT19" s="1652"/>
      <c r="CU19" s="1652"/>
      <c r="CV19" s="1652"/>
      <c r="CW19" s="1653"/>
      <c r="CX19" s="1659"/>
      <c r="CY19" s="1659"/>
      <c r="CZ19" s="1652"/>
      <c r="DA19" s="1652"/>
      <c r="DB19" s="1652"/>
      <c r="DC19" s="1652"/>
      <c r="DD19" s="1652"/>
      <c r="DE19" s="1652"/>
      <c r="DF19" s="1652"/>
      <c r="DG19" s="1652"/>
      <c r="DH19" s="1652"/>
      <c r="DI19" s="1652"/>
      <c r="DJ19" s="1652"/>
      <c r="DK19" s="1652"/>
      <c r="DL19" s="1652"/>
      <c r="DM19" s="1652"/>
      <c r="DN19" s="1652"/>
      <c r="DO19" s="1652"/>
      <c r="DP19" s="1662"/>
      <c r="DQ19" s="1662"/>
      <c r="DR19" s="1658"/>
      <c r="DS19" s="1659"/>
      <c r="DT19" s="1652"/>
      <c r="DU19" s="1652"/>
      <c r="DV19" s="1652"/>
      <c r="DW19" s="1652"/>
      <c r="DX19" s="1652"/>
      <c r="DY19" s="1652"/>
      <c r="DZ19" s="1652"/>
      <c r="EA19" s="1652"/>
      <c r="EB19" s="1652"/>
      <c r="EC19" s="1652"/>
      <c r="ED19" s="1652"/>
      <c r="EE19" s="1652"/>
      <c r="EF19" s="1652"/>
      <c r="EG19" s="1652"/>
      <c r="EH19" s="1652"/>
      <c r="EI19" s="1652"/>
      <c r="EJ19" s="1652"/>
      <c r="EK19" s="1652"/>
      <c r="EL19" s="1652"/>
      <c r="EM19" s="1652"/>
      <c r="EN19" s="1652"/>
      <c r="EO19" s="1652"/>
      <c r="EP19" s="1662"/>
      <c r="EQ19" s="1663"/>
      <c r="ER19" s="1655"/>
      <c r="ES19" s="1652"/>
      <c r="ET19" s="1652"/>
      <c r="EU19" s="1652"/>
      <c r="EV19" s="1652"/>
      <c r="EW19" s="1652"/>
      <c r="EX19" s="1652"/>
      <c r="EY19" s="1652"/>
      <c r="EZ19" s="1652"/>
      <c r="FA19" s="1652"/>
      <c r="FB19" s="1652"/>
      <c r="FC19" s="1652"/>
      <c r="FD19" s="1652"/>
      <c r="FE19" s="1652"/>
      <c r="FF19" s="1652"/>
      <c r="FG19" s="1665"/>
    </row>
    <row r="20" spans="1:163" s="393" customFormat="1" ht="13.5" hidden="1" customHeight="1">
      <c r="A20" s="394"/>
      <c r="B20" s="1644"/>
      <c r="C20" s="1644"/>
      <c r="D20" s="1644"/>
      <c r="E20" s="1644"/>
      <c r="F20" s="1644"/>
      <c r="G20" s="1644"/>
      <c r="H20" s="1644"/>
      <c r="I20" s="1644"/>
      <c r="J20" s="1644"/>
      <c r="K20" s="1644"/>
      <c r="L20" s="1644"/>
      <c r="M20" s="1644"/>
      <c r="N20" s="1644"/>
      <c r="O20" s="1644"/>
      <c r="P20" s="1644"/>
      <c r="Q20" s="1644"/>
      <c r="R20" s="1644"/>
      <c r="S20" s="1644"/>
      <c r="T20" s="1644"/>
      <c r="U20" s="1644"/>
      <c r="V20" s="1644"/>
      <c r="W20" s="1644"/>
      <c r="X20" s="1644"/>
      <c r="Y20" s="1644"/>
      <c r="Z20" s="1644"/>
      <c r="AA20" s="1644"/>
      <c r="AB20" s="1644"/>
      <c r="AC20" s="1644"/>
      <c r="AD20" s="1644"/>
      <c r="AE20" s="1644"/>
      <c r="AF20" s="1644"/>
      <c r="AG20" s="1644"/>
      <c r="AH20" s="1644"/>
      <c r="AI20" s="1644"/>
      <c r="AJ20" s="1644"/>
      <c r="AK20" s="1644"/>
      <c r="AL20" s="1644"/>
      <c r="AM20" s="1645"/>
      <c r="AN20" s="1631"/>
      <c r="AO20" s="1632"/>
      <c r="AP20" s="1632"/>
      <c r="AQ20" s="1632"/>
      <c r="AR20" s="1632"/>
      <c r="AS20" s="1632"/>
      <c r="AT20" s="1632"/>
      <c r="AU20" s="1632"/>
      <c r="AV20" s="1632"/>
      <c r="AW20" s="1632"/>
      <c r="AX20" s="1632"/>
      <c r="AY20" s="1632"/>
      <c r="AZ20" s="1633"/>
      <c r="BA20" s="1637" t="s">
        <v>122</v>
      </c>
      <c r="BB20" s="1638"/>
      <c r="BC20" s="1638"/>
      <c r="BD20" s="1638"/>
      <c r="BE20" s="1638"/>
      <c r="BF20" s="1638"/>
      <c r="BG20" s="1384" t="s">
        <v>350</v>
      </c>
      <c r="BH20" s="1384"/>
      <c r="BI20" s="1384"/>
      <c r="BJ20" s="1639" t="s">
        <v>612</v>
      </c>
      <c r="BK20" s="1639"/>
      <c r="BL20" s="1639"/>
      <c r="BM20" s="1640"/>
      <c r="BN20" s="1648">
        <v>119678</v>
      </c>
      <c r="BO20" s="1649"/>
      <c r="BP20" s="1649"/>
      <c r="BQ20" s="1649"/>
      <c r="BR20" s="1649"/>
      <c r="BS20" s="1649"/>
      <c r="BT20" s="1649"/>
      <c r="BU20" s="1649"/>
      <c r="BV20" s="1649"/>
      <c r="BW20" s="1649"/>
      <c r="BX20" s="1649"/>
      <c r="BY20" s="1649"/>
      <c r="BZ20" s="1649"/>
      <c r="CA20" s="1649"/>
      <c r="CB20" s="1649"/>
      <c r="CC20" s="1650"/>
      <c r="CD20" s="1654">
        <v>116963</v>
      </c>
      <c r="CE20" s="1649"/>
      <c r="CF20" s="1649"/>
      <c r="CG20" s="1649"/>
      <c r="CH20" s="1649"/>
      <c r="CI20" s="1649"/>
      <c r="CJ20" s="1649"/>
      <c r="CK20" s="1649"/>
      <c r="CL20" s="1649"/>
      <c r="CM20" s="1649"/>
      <c r="CN20" s="1649"/>
      <c r="CO20" s="1649"/>
      <c r="CP20" s="1649"/>
      <c r="CQ20" s="1649"/>
      <c r="CR20" s="1649"/>
      <c r="CS20" s="1649"/>
      <c r="CT20" s="1649"/>
      <c r="CU20" s="1649"/>
      <c r="CV20" s="1649"/>
      <c r="CW20" s="1650"/>
      <c r="CX20" s="1657" t="s">
        <v>55</v>
      </c>
      <c r="CY20" s="1657"/>
      <c r="CZ20" s="1649">
        <v>2633</v>
      </c>
      <c r="DA20" s="1649"/>
      <c r="DB20" s="1649"/>
      <c r="DC20" s="1649"/>
      <c r="DD20" s="1649"/>
      <c r="DE20" s="1649"/>
      <c r="DF20" s="1649"/>
      <c r="DG20" s="1649"/>
      <c r="DH20" s="1649"/>
      <c r="DI20" s="1649"/>
      <c r="DJ20" s="1649"/>
      <c r="DK20" s="1649"/>
      <c r="DL20" s="1649"/>
      <c r="DM20" s="1649"/>
      <c r="DN20" s="1649"/>
      <c r="DO20" s="1649"/>
      <c r="DP20" s="1660" t="s">
        <v>56</v>
      </c>
      <c r="DQ20" s="1660"/>
      <c r="DR20" s="1656" t="s">
        <v>55</v>
      </c>
      <c r="DS20" s="1657"/>
      <c r="DT20" s="1649">
        <v>109357</v>
      </c>
      <c r="DU20" s="1649" t="e">
        <v>#REF!</v>
      </c>
      <c r="DV20" s="1649" t="e">
        <v>#REF!</v>
      </c>
      <c r="DW20" s="1649" t="e">
        <v>#REF!</v>
      </c>
      <c r="DX20" s="1649" t="e">
        <v>#REF!</v>
      </c>
      <c r="DY20" s="1649" t="e">
        <v>#REF!</v>
      </c>
      <c r="DZ20" s="1649" t="e">
        <v>#REF!</v>
      </c>
      <c r="EA20" s="1649" t="e">
        <v>#REF!</v>
      </c>
      <c r="EB20" s="1649" t="e">
        <v>#REF!</v>
      </c>
      <c r="EC20" s="1649" t="e">
        <v>#REF!</v>
      </c>
      <c r="ED20" s="1649" t="e">
        <v>#REF!</v>
      </c>
      <c r="EE20" s="1649" t="e">
        <v>#REF!</v>
      </c>
      <c r="EF20" s="1649" t="e">
        <v>#REF!</v>
      </c>
      <c r="EG20" s="1649" t="e">
        <v>#REF!</v>
      </c>
      <c r="EH20" s="1649" t="e">
        <v>#REF!</v>
      </c>
      <c r="EI20" s="1649" t="e">
        <v>#REF!</v>
      </c>
      <c r="EJ20" s="1649" t="e">
        <v>#REF!</v>
      </c>
      <c r="EK20" s="1649" t="e">
        <v>#REF!</v>
      </c>
      <c r="EL20" s="1649" t="e">
        <v>#REF!</v>
      </c>
      <c r="EM20" s="1649" t="e">
        <v>#REF!</v>
      </c>
      <c r="EN20" s="1649" t="e">
        <v>#REF!</v>
      </c>
      <c r="EO20" s="1649" t="e">
        <v>#REF!</v>
      </c>
      <c r="EP20" s="1660" t="s">
        <v>56</v>
      </c>
      <c r="EQ20" s="1661"/>
      <c r="ER20" s="1654">
        <f t="shared" ref="ER20" si="4">BN20+CD20-CZ20-DT20</f>
        <v>124651</v>
      </c>
      <c r="ES20" s="1649"/>
      <c r="ET20" s="1649"/>
      <c r="EU20" s="1649"/>
      <c r="EV20" s="1649"/>
      <c r="EW20" s="1649"/>
      <c r="EX20" s="1649"/>
      <c r="EY20" s="1649"/>
      <c r="EZ20" s="1649"/>
      <c r="FA20" s="1649"/>
      <c r="FB20" s="1649"/>
      <c r="FC20" s="1649"/>
      <c r="FD20" s="1649"/>
      <c r="FE20" s="1649"/>
      <c r="FF20" s="1649"/>
      <c r="FG20" s="1664"/>
    </row>
    <row r="21" spans="1:163" s="393" customFormat="1" ht="3" hidden="1" customHeight="1">
      <c r="A21" s="398"/>
      <c r="B21" s="1646"/>
      <c r="C21" s="1646"/>
      <c r="D21" s="1646"/>
      <c r="E21" s="1646"/>
      <c r="F21" s="1646"/>
      <c r="G21" s="1646"/>
      <c r="H21" s="1646"/>
      <c r="I21" s="1646"/>
      <c r="J21" s="1646"/>
      <c r="K21" s="1646"/>
      <c r="L21" s="1646"/>
      <c r="M21" s="1646"/>
      <c r="N21" s="1646"/>
      <c r="O21" s="1646"/>
      <c r="P21" s="1646"/>
      <c r="Q21" s="1646"/>
      <c r="R21" s="1646"/>
      <c r="S21" s="1646"/>
      <c r="T21" s="1646"/>
      <c r="U21" s="1646"/>
      <c r="V21" s="1646"/>
      <c r="W21" s="1646"/>
      <c r="X21" s="1646"/>
      <c r="Y21" s="1646"/>
      <c r="Z21" s="1646"/>
      <c r="AA21" s="1646"/>
      <c r="AB21" s="1646"/>
      <c r="AC21" s="1646"/>
      <c r="AD21" s="1646"/>
      <c r="AE21" s="1646"/>
      <c r="AF21" s="1646"/>
      <c r="AG21" s="1646"/>
      <c r="AH21" s="1646"/>
      <c r="AI21" s="1646"/>
      <c r="AJ21" s="1646"/>
      <c r="AK21" s="1646"/>
      <c r="AL21" s="1646"/>
      <c r="AM21" s="1647"/>
      <c r="AN21" s="1634"/>
      <c r="AO21" s="1635"/>
      <c r="AP21" s="1635"/>
      <c r="AQ21" s="1635"/>
      <c r="AR21" s="1635"/>
      <c r="AS21" s="1635"/>
      <c r="AT21" s="1635"/>
      <c r="AU21" s="1635"/>
      <c r="AV21" s="1635"/>
      <c r="AW21" s="1635"/>
      <c r="AX21" s="1635"/>
      <c r="AY21" s="1635"/>
      <c r="AZ21" s="1636"/>
      <c r="BA21" s="395"/>
      <c r="BB21" s="396"/>
      <c r="BC21" s="396"/>
      <c r="BD21" s="396"/>
      <c r="BE21" s="396"/>
      <c r="BF21" s="396"/>
      <c r="BG21" s="288"/>
      <c r="BH21" s="288"/>
      <c r="BI21" s="288"/>
      <c r="BJ21" s="396"/>
      <c r="BK21" s="396"/>
      <c r="BL21" s="396"/>
      <c r="BM21" s="397"/>
      <c r="BN21" s="1651"/>
      <c r="BO21" s="1652"/>
      <c r="BP21" s="1652"/>
      <c r="BQ21" s="1652"/>
      <c r="BR21" s="1652"/>
      <c r="BS21" s="1652"/>
      <c r="BT21" s="1652"/>
      <c r="BU21" s="1652"/>
      <c r="BV21" s="1652"/>
      <c r="BW21" s="1652"/>
      <c r="BX21" s="1652"/>
      <c r="BY21" s="1652"/>
      <c r="BZ21" s="1652"/>
      <c r="CA21" s="1652"/>
      <c r="CB21" s="1652"/>
      <c r="CC21" s="1653"/>
      <c r="CD21" s="1655"/>
      <c r="CE21" s="1652"/>
      <c r="CF21" s="1652"/>
      <c r="CG21" s="1652"/>
      <c r="CH21" s="1652"/>
      <c r="CI21" s="1652"/>
      <c r="CJ21" s="1652"/>
      <c r="CK21" s="1652"/>
      <c r="CL21" s="1652"/>
      <c r="CM21" s="1652"/>
      <c r="CN21" s="1652"/>
      <c r="CO21" s="1652"/>
      <c r="CP21" s="1652"/>
      <c r="CQ21" s="1652"/>
      <c r="CR21" s="1652"/>
      <c r="CS21" s="1652"/>
      <c r="CT21" s="1652"/>
      <c r="CU21" s="1652"/>
      <c r="CV21" s="1652"/>
      <c r="CW21" s="1653"/>
      <c r="CX21" s="1659"/>
      <c r="CY21" s="1659"/>
      <c r="CZ21" s="1652"/>
      <c r="DA21" s="1652"/>
      <c r="DB21" s="1652"/>
      <c r="DC21" s="1652"/>
      <c r="DD21" s="1652"/>
      <c r="DE21" s="1652"/>
      <c r="DF21" s="1652"/>
      <c r="DG21" s="1652"/>
      <c r="DH21" s="1652"/>
      <c r="DI21" s="1652"/>
      <c r="DJ21" s="1652"/>
      <c r="DK21" s="1652"/>
      <c r="DL21" s="1652"/>
      <c r="DM21" s="1652"/>
      <c r="DN21" s="1652"/>
      <c r="DO21" s="1652"/>
      <c r="DP21" s="1662"/>
      <c r="DQ21" s="1662"/>
      <c r="DR21" s="1658"/>
      <c r="DS21" s="1659"/>
      <c r="DT21" s="1652"/>
      <c r="DU21" s="1652"/>
      <c r="DV21" s="1652"/>
      <c r="DW21" s="1652"/>
      <c r="DX21" s="1652"/>
      <c r="DY21" s="1652"/>
      <c r="DZ21" s="1652"/>
      <c r="EA21" s="1652"/>
      <c r="EB21" s="1652"/>
      <c r="EC21" s="1652"/>
      <c r="ED21" s="1652"/>
      <c r="EE21" s="1652"/>
      <c r="EF21" s="1652"/>
      <c r="EG21" s="1652"/>
      <c r="EH21" s="1652"/>
      <c r="EI21" s="1652"/>
      <c r="EJ21" s="1652"/>
      <c r="EK21" s="1652"/>
      <c r="EL21" s="1652"/>
      <c r="EM21" s="1652"/>
      <c r="EN21" s="1652"/>
      <c r="EO21" s="1652"/>
      <c r="EP21" s="1662"/>
      <c r="EQ21" s="1663"/>
      <c r="ER21" s="1655"/>
      <c r="ES21" s="1652"/>
      <c r="ET21" s="1652"/>
      <c r="EU21" s="1652"/>
      <c r="EV21" s="1652"/>
      <c r="EW21" s="1652"/>
      <c r="EX21" s="1652"/>
      <c r="EY21" s="1652"/>
      <c r="EZ21" s="1652"/>
      <c r="FA21" s="1652"/>
      <c r="FB21" s="1652"/>
      <c r="FC21" s="1652"/>
      <c r="FD21" s="1652"/>
      <c r="FE21" s="1652"/>
      <c r="FF21" s="1652"/>
      <c r="FG21" s="1665"/>
    </row>
    <row r="22" spans="1:163" s="393" customFormat="1" ht="13.5" hidden="1" customHeight="1">
      <c r="A22" s="392"/>
      <c r="B22" s="1666" t="s">
        <v>478</v>
      </c>
      <c r="C22" s="1666"/>
      <c r="D22" s="1666"/>
      <c r="E22" s="1666"/>
      <c r="F22" s="1666"/>
      <c r="G22" s="1666"/>
      <c r="H22" s="1666"/>
      <c r="I22" s="1666"/>
      <c r="J22" s="1666"/>
      <c r="K22" s="1666"/>
      <c r="L22" s="1666"/>
      <c r="M22" s="1666"/>
      <c r="N22" s="1666"/>
      <c r="O22" s="1666"/>
      <c r="P22" s="1666"/>
      <c r="Q22" s="1666"/>
      <c r="R22" s="1666"/>
      <c r="S22" s="1666"/>
      <c r="T22" s="1666"/>
      <c r="U22" s="1666"/>
      <c r="V22" s="1666"/>
      <c r="W22" s="1666"/>
      <c r="X22" s="1666"/>
      <c r="Y22" s="1666"/>
      <c r="Z22" s="1666"/>
      <c r="AA22" s="1666"/>
      <c r="AB22" s="1666"/>
      <c r="AC22" s="1666"/>
      <c r="AD22" s="1666"/>
      <c r="AE22" s="1666"/>
      <c r="AF22" s="1666"/>
      <c r="AG22" s="1666"/>
      <c r="AH22" s="1666"/>
      <c r="AI22" s="1666"/>
      <c r="AJ22" s="1666"/>
      <c r="AK22" s="1666"/>
      <c r="AL22" s="1666"/>
      <c r="AM22" s="1667"/>
      <c r="AN22" s="1628"/>
      <c r="AO22" s="1629"/>
      <c r="AP22" s="1629"/>
      <c r="AQ22" s="1629"/>
      <c r="AR22" s="1629"/>
      <c r="AS22" s="1629"/>
      <c r="AT22" s="1629"/>
      <c r="AU22" s="1629"/>
      <c r="AV22" s="1629"/>
      <c r="AW22" s="1629"/>
      <c r="AX22" s="1629"/>
      <c r="AY22" s="1629"/>
      <c r="AZ22" s="1630"/>
      <c r="BA22" s="1637" t="s">
        <v>122</v>
      </c>
      <c r="BB22" s="1638"/>
      <c r="BC22" s="1638"/>
      <c r="BD22" s="1638"/>
      <c r="BE22" s="1638"/>
      <c r="BF22" s="1638"/>
      <c r="BG22" s="1384" t="s">
        <v>352</v>
      </c>
      <c r="BH22" s="1384"/>
      <c r="BI22" s="1384"/>
      <c r="BJ22" s="1639" t="s">
        <v>611</v>
      </c>
      <c r="BK22" s="1639"/>
      <c r="BL22" s="1639"/>
      <c r="BM22" s="1640"/>
      <c r="BN22" s="1648">
        <v>1808</v>
      </c>
      <c r="BO22" s="1649"/>
      <c r="BP22" s="1649"/>
      <c r="BQ22" s="1649"/>
      <c r="BR22" s="1649"/>
      <c r="BS22" s="1649"/>
      <c r="BT22" s="1649"/>
      <c r="BU22" s="1649"/>
      <c r="BV22" s="1649"/>
      <c r="BW22" s="1649"/>
      <c r="BX22" s="1649"/>
      <c r="BY22" s="1649"/>
      <c r="BZ22" s="1649"/>
      <c r="CA22" s="1649"/>
      <c r="CB22" s="1649"/>
      <c r="CC22" s="1650"/>
      <c r="CD22" s="1654">
        <v>37193</v>
      </c>
      <c r="CE22" s="1649"/>
      <c r="CF22" s="1649"/>
      <c r="CG22" s="1649"/>
      <c r="CH22" s="1649"/>
      <c r="CI22" s="1649"/>
      <c r="CJ22" s="1649"/>
      <c r="CK22" s="1649"/>
      <c r="CL22" s="1649"/>
      <c r="CM22" s="1649"/>
      <c r="CN22" s="1649"/>
      <c r="CO22" s="1649"/>
      <c r="CP22" s="1649"/>
      <c r="CQ22" s="1649"/>
      <c r="CR22" s="1649"/>
      <c r="CS22" s="1649"/>
      <c r="CT22" s="1649"/>
      <c r="CU22" s="1649"/>
      <c r="CV22" s="1649"/>
      <c r="CW22" s="1650"/>
      <c r="CX22" s="1657" t="s">
        <v>55</v>
      </c>
      <c r="CY22" s="1657"/>
      <c r="CZ22" s="1649">
        <v>0</v>
      </c>
      <c r="DA22" s="1649"/>
      <c r="DB22" s="1649"/>
      <c r="DC22" s="1649"/>
      <c r="DD22" s="1649"/>
      <c r="DE22" s="1649"/>
      <c r="DF22" s="1649"/>
      <c r="DG22" s="1649"/>
      <c r="DH22" s="1649"/>
      <c r="DI22" s="1649"/>
      <c r="DJ22" s="1649"/>
      <c r="DK22" s="1649"/>
      <c r="DL22" s="1649"/>
      <c r="DM22" s="1649"/>
      <c r="DN22" s="1649"/>
      <c r="DO22" s="1649"/>
      <c r="DP22" s="1660" t="s">
        <v>56</v>
      </c>
      <c r="DQ22" s="1660"/>
      <c r="DR22" s="1656" t="s">
        <v>55</v>
      </c>
      <c r="DS22" s="1657"/>
      <c r="DT22" s="1649">
        <v>38419</v>
      </c>
      <c r="DU22" s="1649" t="e">
        <v>#REF!</v>
      </c>
      <c r="DV22" s="1649" t="e">
        <v>#REF!</v>
      </c>
      <c r="DW22" s="1649" t="e">
        <v>#REF!</v>
      </c>
      <c r="DX22" s="1649" t="e">
        <v>#REF!</v>
      </c>
      <c r="DY22" s="1649" t="e">
        <v>#REF!</v>
      </c>
      <c r="DZ22" s="1649" t="e">
        <v>#REF!</v>
      </c>
      <c r="EA22" s="1649" t="e">
        <v>#REF!</v>
      </c>
      <c r="EB22" s="1649" t="e">
        <v>#REF!</v>
      </c>
      <c r="EC22" s="1649" t="e">
        <v>#REF!</v>
      </c>
      <c r="ED22" s="1649" t="e">
        <v>#REF!</v>
      </c>
      <c r="EE22" s="1649" t="e">
        <v>#REF!</v>
      </c>
      <c r="EF22" s="1649" t="e">
        <v>#REF!</v>
      </c>
      <c r="EG22" s="1649" t="e">
        <v>#REF!</v>
      </c>
      <c r="EH22" s="1649" t="e">
        <v>#REF!</v>
      </c>
      <c r="EI22" s="1649" t="e">
        <v>#REF!</v>
      </c>
      <c r="EJ22" s="1649" t="e">
        <v>#REF!</v>
      </c>
      <c r="EK22" s="1649" t="e">
        <v>#REF!</v>
      </c>
      <c r="EL22" s="1649" t="e">
        <v>#REF!</v>
      </c>
      <c r="EM22" s="1649" t="e">
        <v>#REF!</v>
      </c>
      <c r="EN22" s="1649" t="e">
        <v>#REF!</v>
      </c>
      <c r="EO22" s="1649" t="e">
        <v>#REF!</v>
      </c>
      <c r="EP22" s="1660" t="s">
        <v>56</v>
      </c>
      <c r="EQ22" s="1661"/>
      <c r="ER22" s="1654">
        <f t="shared" ref="ER22" si="5">BN22+CD22-CZ22-DT22</f>
        <v>582</v>
      </c>
      <c r="ES22" s="1649"/>
      <c r="ET22" s="1649"/>
      <c r="EU22" s="1649"/>
      <c r="EV22" s="1649"/>
      <c r="EW22" s="1649"/>
      <c r="EX22" s="1649"/>
      <c r="EY22" s="1649"/>
      <c r="EZ22" s="1649"/>
      <c r="FA22" s="1649"/>
      <c r="FB22" s="1649"/>
      <c r="FC22" s="1649"/>
      <c r="FD22" s="1649"/>
      <c r="FE22" s="1649"/>
      <c r="FF22" s="1649"/>
      <c r="FG22" s="1664"/>
    </row>
    <row r="23" spans="1:163" s="393" customFormat="1" ht="3" hidden="1" customHeight="1">
      <c r="A23" s="394"/>
      <c r="B23" s="1644"/>
      <c r="C23" s="1644"/>
      <c r="D23" s="1644"/>
      <c r="E23" s="1644"/>
      <c r="F23" s="1644"/>
      <c r="G23" s="1644"/>
      <c r="H23" s="1644"/>
      <c r="I23" s="1644"/>
      <c r="J23" s="1644"/>
      <c r="K23" s="1644"/>
      <c r="L23" s="1644"/>
      <c r="M23" s="1644"/>
      <c r="N23" s="1644"/>
      <c r="O23" s="1644"/>
      <c r="P23" s="1644"/>
      <c r="Q23" s="1644"/>
      <c r="R23" s="1644"/>
      <c r="S23" s="1644"/>
      <c r="T23" s="1644"/>
      <c r="U23" s="1644"/>
      <c r="V23" s="1644"/>
      <c r="W23" s="1644"/>
      <c r="X23" s="1644"/>
      <c r="Y23" s="1644"/>
      <c r="Z23" s="1644"/>
      <c r="AA23" s="1644"/>
      <c r="AB23" s="1644"/>
      <c r="AC23" s="1644"/>
      <c r="AD23" s="1644"/>
      <c r="AE23" s="1644"/>
      <c r="AF23" s="1644"/>
      <c r="AG23" s="1644"/>
      <c r="AH23" s="1644"/>
      <c r="AI23" s="1644"/>
      <c r="AJ23" s="1644"/>
      <c r="AK23" s="1644"/>
      <c r="AL23" s="1644"/>
      <c r="AM23" s="1645"/>
      <c r="AN23" s="1631"/>
      <c r="AO23" s="1632"/>
      <c r="AP23" s="1632"/>
      <c r="AQ23" s="1632"/>
      <c r="AR23" s="1632"/>
      <c r="AS23" s="1632"/>
      <c r="AT23" s="1632"/>
      <c r="AU23" s="1632"/>
      <c r="AV23" s="1632"/>
      <c r="AW23" s="1632"/>
      <c r="AX23" s="1632"/>
      <c r="AY23" s="1632"/>
      <c r="AZ23" s="1633"/>
      <c r="BA23" s="395"/>
      <c r="BB23" s="396"/>
      <c r="BC23" s="396"/>
      <c r="BD23" s="396"/>
      <c r="BE23" s="396"/>
      <c r="BF23" s="396"/>
      <c r="BG23" s="288"/>
      <c r="BH23" s="288"/>
      <c r="BI23" s="288"/>
      <c r="BJ23" s="396"/>
      <c r="BK23" s="396"/>
      <c r="BL23" s="396"/>
      <c r="BM23" s="397"/>
      <c r="BN23" s="1651"/>
      <c r="BO23" s="1652"/>
      <c r="BP23" s="1652"/>
      <c r="BQ23" s="1652"/>
      <c r="BR23" s="1652"/>
      <c r="BS23" s="1652"/>
      <c r="BT23" s="1652"/>
      <c r="BU23" s="1652"/>
      <c r="BV23" s="1652"/>
      <c r="BW23" s="1652"/>
      <c r="BX23" s="1652"/>
      <c r="BY23" s="1652"/>
      <c r="BZ23" s="1652"/>
      <c r="CA23" s="1652"/>
      <c r="CB23" s="1652"/>
      <c r="CC23" s="1653"/>
      <c r="CD23" s="1655"/>
      <c r="CE23" s="1652"/>
      <c r="CF23" s="1652"/>
      <c r="CG23" s="1652"/>
      <c r="CH23" s="1652"/>
      <c r="CI23" s="1652"/>
      <c r="CJ23" s="1652"/>
      <c r="CK23" s="1652"/>
      <c r="CL23" s="1652"/>
      <c r="CM23" s="1652"/>
      <c r="CN23" s="1652"/>
      <c r="CO23" s="1652"/>
      <c r="CP23" s="1652"/>
      <c r="CQ23" s="1652"/>
      <c r="CR23" s="1652"/>
      <c r="CS23" s="1652"/>
      <c r="CT23" s="1652"/>
      <c r="CU23" s="1652"/>
      <c r="CV23" s="1652"/>
      <c r="CW23" s="1653"/>
      <c r="CX23" s="1659"/>
      <c r="CY23" s="1659"/>
      <c r="CZ23" s="1652"/>
      <c r="DA23" s="1652"/>
      <c r="DB23" s="1652"/>
      <c r="DC23" s="1652"/>
      <c r="DD23" s="1652"/>
      <c r="DE23" s="1652"/>
      <c r="DF23" s="1652"/>
      <c r="DG23" s="1652"/>
      <c r="DH23" s="1652"/>
      <c r="DI23" s="1652"/>
      <c r="DJ23" s="1652"/>
      <c r="DK23" s="1652"/>
      <c r="DL23" s="1652"/>
      <c r="DM23" s="1652"/>
      <c r="DN23" s="1652"/>
      <c r="DO23" s="1652"/>
      <c r="DP23" s="1662"/>
      <c r="DQ23" s="1662"/>
      <c r="DR23" s="1658"/>
      <c r="DS23" s="1659"/>
      <c r="DT23" s="1652"/>
      <c r="DU23" s="1652"/>
      <c r="DV23" s="1652"/>
      <c r="DW23" s="1652"/>
      <c r="DX23" s="1652"/>
      <c r="DY23" s="1652"/>
      <c r="DZ23" s="1652"/>
      <c r="EA23" s="1652"/>
      <c r="EB23" s="1652"/>
      <c r="EC23" s="1652"/>
      <c r="ED23" s="1652"/>
      <c r="EE23" s="1652"/>
      <c r="EF23" s="1652"/>
      <c r="EG23" s="1652"/>
      <c r="EH23" s="1652"/>
      <c r="EI23" s="1652"/>
      <c r="EJ23" s="1652"/>
      <c r="EK23" s="1652"/>
      <c r="EL23" s="1652"/>
      <c r="EM23" s="1652"/>
      <c r="EN23" s="1652"/>
      <c r="EO23" s="1652"/>
      <c r="EP23" s="1662"/>
      <c r="EQ23" s="1663"/>
      <c r="ER23" s="1655"/>
      <c r="ES23" s="1652"/>
      <c r="ET23" s="1652"/>
      <c r="EU23" s="1652"/>
      <c r="EV23" s="1652"/>
      <c r="EW23" s="1652"/>
      <c r="EX23" s="1652"/>
      <c r="EY23" s="1652"/>
      <c r="EZ23" s="1652"/>
      <c r="FA23" s="1652"/>
      <c r="FB23" s="1652"/>
      <c r="FC23" s="1652"/>
      <c r="FD23" s="1652"/>
      <c r="FE23" s="1652"/>
      <c r="FF23" s="1652"/>
      <c r="FG23" s="1665"/>
    </row>
    <row r="24" spans="1:163" s="393" customFormat="1" ht="13.5" hidden="1" customHeight="1">
      <c r="A24" s="394"/>
      <c r="B24" s="1644"/>
      <c r="C24" s="1644"/>
      <c r="D24" s="1644"/>
      <c r="E24" s="1644"/>
      <c r="F24" s="1644"/>
      <c r="G24" s="1644"/>
      <c r="H24" s="1644"/>
      <c r="I24" s="1644"/>
      <c r="J24" s="1644"/>
      <c r="K24" s="1644"/>
      <c r="L24" s="1644"/>
      <c r="M24" s="1644"/>
      <c r="N24" s="1644"/>
      <c r="O24" s="1644"/>
      <c r="P24" s="1644"/>
      <c r="Q24" s="1644"/>
      <c r="R24" s="1644"/>
      <c r="S24" s="1644"/>
      <c r="T24" s="1644"/>
      <c r="U24" s="1644"/>
      <c r="V24" s="1644"/>
      <c r="W24" s="1644"/>
      <c r="X24" s="1644"/>
      <c r="Y24" s="1644"/>
      <c r="Z24" s="1644"/>
      <c r="AA24" s="1644"/>
      <c r="AB24" s="1644"/>
      <c r="AC24" s="1644"/>
      <c r="AD24" s="1644"/>
      <c r="AE24" s="1644"/>
      <c r="AF24" s="1644"/>
      <c r="AG24" s="1644"/>
      <c r="AH24" s="1644"/>
      <c r="AI24" s="1644"/>
      <c r="AJ24" s="1644"/>
      <c r="AK24" s="1644"/>
      <c r="AL24" s="1644"/>
      <c r="AM24" s="1645"/>
      <c r="AN24" s="1631"/>
      <c r="AO24" s="1632"/>
      <c r="AP24" s="1632"/>
      <c r="AQ24" s="1632"/>
      <c r="AR24" s="1632"/>
      <c r="AS24" s="1632"/>
      <c r="AT24" s="1632"/>
      <c r="AU24" s="1632"/>
      <c r="AV24" s="1632"/>
      <c r="AW24" s="1632"/>
      <c r="AX24" s="1632"/>
      <c r="AY24" s="1632"/>
      <c r="AZ24" s="1633"/>
      <c r="BA24" s="1637" t="s">
        <v>122</v>
      </c>
      <c r="BB24" s="1638"/>
      <c r="BC24" s="1638"/>
      <c r="BD24" s="1638"/>
      <c r="BE24" s="1638"/>
      <c r="BF24" s="1638"/>
      <c r="BG24" s="1384" t="s">
        <v>350</v>
      </c>
      <c r="BH24" s="1384"/>
      <c r="BI24" s="1384"/>
      <c r="BJ24" s="1639" t="s">
        <v>612</v>
      </c>
      <c r="BK24" s="1639"/>
      <c r="BL24" s="1639"/>
      <c r="BM24" s="1640"/>
      <c r="BN24" s="1648">
        <v>1856</v>
      </c>
      <c r="BO24" s="1649"/>
      <c r="BP24" s="1649"/>
      <c r="BQ24" s="1649"/>
      <c r="BR24" s="1649"/>
      <c r="BS24" s="1649"/>
      <c r="BT24" s="1649"/>
      <c r="BU24" s="1649"/>
      <c r="BV24" s="1649"/>
      <c r="BW24" s="1649"/>
      <c r="BX24" s="1649"/>
      <c r="BY24" s="1649"/>
      <c r="BZ24" s="1649"/>
      <c r="CA24" s="1649"/>
      <c r="CB24" s="1649"/>
      <c r="CC24" s="1650"/>
      <c r="CD24" s="1654">
        <v>59479</v>
      </c>
      <c r="CE24" s="1649"/>
      <c r="CF24" s="1649"/>
      <c r="CG24" s="1649"/>
      <c r="CH24" s="1649"/>
      <c r="CI24" s="1649"/>
      <c r="CJ24" s="1649"/>
      <c r="CK24" s="1649"/>
      <c r="CL24" s="1649"/>
      <c r="CM24" s="1649"/>
      <c r="CN24" s="1649"/>
      <c r="CO24" s="1649"/>
      <c r="CP24" s="1649"/>
      <c r="CQ24" s="1649"/>
      <c r="CR24" s="1649"/>
      <c r="CS24" s="1649"/>
      <c r="CT24" s="1649"/>
      <c r="CU24" s="1649"/>
      <c r="CV24" s="1649"/>
      <c r="CW24" s="1650"/>
      <c r="CX24" s="1657" t="s">
        <v>55</v>
      </c>
      <c r="CY24" s="1657"/>
      <c r="CZ24" s="1649">
        <v>0</v>
      </c>
      <c r="DA24" s="1649"/>
      <c r="DB24" s="1649"/>
      <c r="DC24" s="1649"/>
      <c r="DD24" s="1649"/>
      <c r="DE24" s="1649"/>
      <c r="DF24" s="1649"/>
      <c r="DG24" s="1649"/>
      <c r="DH24" s="1649"/>
      <c r="DI24" s="1649"/>
      <c r="DJ24" s="1649"/>
      <c r="DK24" s="1649"/>
      <c r="DL24" s="1649"/>
      <c r="DM24" s="1649"/>
      <c r="DN24" s="1649"/>
      <c r="DO24" s="1649"/>
      <c r="DP24" s="1660" t="s">
        <v>56</v>
      </c>
      <c r="DQ24" s="1660"/>
      <c r="DR24" s="1656" t="s">
        <v>55</v>
      </c>
      <c r="DS24" s="1657"/>
      <c r="DT24" s="1649">
        <v>59528</v>
      </c>
      <c r="DU24" s="1649" t="e">
        <v>#REF!</v>
      </c>
      <c r="DV24" s="1649" t="e">
        <v>#REF!</v>
      </c>
      <c r="DW24" s="1649" t="e">
        <v>#REF!</v>
      </c>
      <c r="DX24" s="1649" t="e">
        <v>#REF!</v>
      </c>
      <c r="DY24" s="1649" t="e">
        <v>#REF!</v>
      </c>
      <c r="DZ24" s="1649" t="e">
        <v>#REF!</v>
      </c>
      <c r="EA24" s="1649" t="e">
        <v>#REF!</v>
      </c>
      <c r="EB24" s="1649" t="e">
        <v>#REF!</v>
      </c>
      <c r="EC24" s="1649" t="e">
        <v>#REF!</v>
      </c>
      <c r="ED24" s="1649" t="e">
        <v>#REF!</v>
      </c>
      <c r="EE24" s="1649" t="e">
        <v>#REF!</v>
      </c>
      <c r="EF24" s="1649" t="e">
        <v>#REF!</v>
      </c>
      <c r="EG24" s="1649" t="e">
        <v>#REF!</v>
      </c>
      <c r="EH24" s="1649" t="e">
        <v>#REF!</v>
      </c>
      <c r="EI24" s="1649" t="e">
        <v>#REF!</v>
      </c>
      <c r="EJ24" s="1649" t="e">
        <v>#REF!</v>
      </c>
      <c r="EK24" s="1649" t="e">
        <v>#REF!</v>
      </c>
      <c r="EL24" s="1649" t="e">
        <v>#REF!</v>
      </c>
      <c r="EM24" s="1649" t="e">
        <v>#REF!</v>
      </c>
      <c r="EN24" s="1649" t="e">
        <v>#REF!</v>
      </c>
      <c r="EO24" s="1649" t="e">
        <v>#REF!</v>
      </c>
      <c r="EP24" s="1660" t="s">
        <v>56</v>
      </c>
      <c r="EQ24" s="1661"/>
      <c r="ER24" s="1654">
        <f t="shared" ref="ER24" si="6">BN24+CD24-CZ24-DT24</f>
        <v>1807</v>
      </c>
      <c r="ES24" s="1649"/>
      <c r="ET24" s="1649"/>
      <c r="EU24" s="1649"/>
      <c r="EV24" s="1649"/>
      <c r="EW24" s="1649"/>
      <c r="EX24" s="1649"/>
      <c r="EY24" s="1649"/>
      <c r="EZ24" s="1649"/>
      <c r="FA24" s="1649"/>
      <c r="FB24" s="1649"/>
      <c r="FC24" s="1649"/>
      <c r="FD24" s="1649"/>
      <c r="FE24" s="1649"/>
      <c r="FF24" s="1649"/>
      <c r="FG24" s="1664"/>
    </row>
    <row r="25" spans="1:163" s="393" customFormat="1" ht="3" hidden="1" customHeight="1">
      <c r="A25" s="398"/>
      <c r="B25" s="1646"/>
      <c r="C25" s="1646"/>
      <c r="D25" s="1646"/>
      <c r="E25" s="1646"/>
      <c r="F25" s="1646"/>
      <c r="G25" s="1646"/>
      <c r="H25" s="1646"/>
      <c r="I25" s="1646"/>
      <c r="J25" s="1646"/>
      <c r="K25" s="1646"/>
      <c r="L25" s="1646"/>
      <c r="M25" s="1646"/>
      <c r="N25" s="1646"/>
      <c r="O25" s="1646"/>
      <c r="P25" s="1646"/>
      <c r="Q25" s="1646"/>
      <c r="R25" s="1646"/>
      <c r="S25" s="1646"/>
      <c r="T25" s="1646"/>
      <c r="U25" s="1646"/>
      <c r="V25" s="1646"/>
      <c r="W25" s="1646"/>
      <c r="X25" s="1646"/>
      <c r="Y25" s="1646"/>
      <c r="Z25" s="1646"/>
      <c r="AA25" s="1646"/>
      <c r="AB25" s="1646"/>
      <c r="AC25" s="1646"/>
      <c r="AD25" s="1646"/>
      <c r="AE25" s="1646"/>
      <c r="AF25" s="1646"/>
      <c r="AG25" s="1646"/>
      <c r="AH25" s="1646"/>
      <c r="AI25" s="1646"/>
      <c r="AJ25" s="1646"/>
      <c r="AK25" s="1646"/>
      <c r="AL25" s="1646"/>
      <c r="AM25" s="1647"/>
      <c r="AN25" s="1634"/>
      <c r="AO25" s="1635"/>
      <c r="AP25" s="1635"/>
      <c r="AQ25" s="1635"/>
      <c r="AR25" s="1635"/>
      <c r="AS25" s="1635"/>
      <c r="AT25" s="1635"/>
      <c r="AU25" s="1635"/>
      <c r="AV25" s="1635"/>
      <c r="AW25" s="1635"/>
      <c r="AX25" s="1635"/>
      <c r="AY25" s="1635"/>
      <c r="AZ25" s="1636"/>
      <c r="BA25" s="395"/>
      <c r="BB25" s="396"/>
      <c r="BC25" s="396"/>
      <c r="BD25" s="396"/>
      <c r="BE25" s="396"/>
      <c r="BF25" s="396"/>
      <c r="BG25" s="288"/>
      <c r="BH25" s="288"/>
      <c r="BI25" s="288"/>
      <c r="BJ25" s="396"/>
      <c r="BK25" s="396"/>
      <c r="BL25" s="396"/>
      <c r="BM25" s="397"/>
      <c r="BN25" s="1651"/>
      <c r="BO25" s="1652"/>
      <c r="BP25" s="1652"/>
      <c r="BQ25" s="1652"/>
      <c r="BR25" s="1652"/>
      <c r="BS25" s="1652"/>
      <c r="BT25" s="1652"/>
      <c r="BU25" s="1652"/>
      <c r="BV25" s="1652"/>
      <c r="BW25" s="1652"/>
      <c r="BX25" s="1652"/>
      <c r="BY25" s="1652"/>
      <c r="BZ25" s="1652"/>
      <c r="CA25" s="1652"/>
      <c r="CB25" s="1652"/>
      <c r="CC25" s="1653"/>
      <c r="CD25" s="1655"/>
      <c r="CE25" s="1652"/>
      <c r="CF25" s="1652"/>
      <c r="CG25" s="1652"/>
      <c r="CH25" s="1652"/>
      <c r="CI25" s="1652"/>
      <c r="CJ25" s="1652"/>
      <c r="CK25" s="1652"/>
      <c r="CL25" s="1652"/>
      <c r="CM25" s="1652"/>
      <c r="CN25" s="1652"/>
      <c r="CO25" s="1652"/>
      <c r="CP25" s="1652"/>
      <c r="CQ25" s="1652"/>
      <c r="CR25" s="1652"/>
      <c r="CS25" s="1652"/>
      <c r="CT25" s="1652"/>
      <c r="CU25" s="1652"/>
      <c r="CV25" s="1652"/>
      <c r="CW25" s="1653"/>
      <c r="CX25" s="1659"/>
      <c r="CY25" s="1659"/>
      <c r="CZ25" s="1652"/>
      <c r="DA25" s="1652"/>
      <c r="DB25" s="1652"/>
      <c r="DC25" s="1652"/>
      <c r="DD25" s="1652"/>
      <c r="DE25" s="1652"/>
      <c r="DF25" s="1652"/>
      <c r="DG25" s="1652"/>
      <c r="DH25" s="1652"/>
      <c r="DI25" s="1652"/>
      <c r="DJ25" s="1652"/>
      <c r="DK25" s="1652"/>
      <c r="DL25" s="1652"/>
      <c r="DM25" s="1652"/>
      <c r="DN25" s="1652"/>
      <c r="DO25" s="1652"/>
      <c r="DP25" s="1662"/>
      <c r="DQ25" s="1662"/>
      <c r="DR25" s="1658"/>
      <c r="DS25" s="1659"/>
      <c r="DT25" s="1652"/>
      <c r="DU25" s="1652"/>
      <c r="DV25" s="1652"/>
      <c r="DW25" s="1652"/>
      <c r="DX25" s="1652"/>
      <c r="DY25" s="1652"/>
      <c r="DZ25" s="1652"/>
      <c r="EA25" s="1652"/>
      <c r="EB25" s="1652"/>
      <c r="EC25" s="1652"/>
      <c r="ED25" s="1652"/>
      <c r="EE25" s="1652"/>
      <c r="EF25" s="1652"/>
      <c r="EG25" s="1652"/>
      <c r="EH25" s="1652"/>
      <c r="EI25" s="1652"/>
      <c r="EJ25" s="1652"/>
      <c r="EK25" s="1652"/>
      <c r="EL25" s="1652"/>
      <c r="EM25" s="1652"/>
      <c r="EN25" s="1652"/>
      <c r="EO25" s="1652"/>
      <c r="EP25" s="1662"/>
      <c r="EQ25" s="1663"/>
      <c r="ER25" s="1655"/>
      <c r="ES25" s="1652"/>
      <c r="ET25" s="1652"/>
      <c r="EU25" s="1652"/>
      <c r="EV25" s="1652"/>
      <c r="EW25" s="1652"/>
      <c r="EX25" s="1652"/>
      <c r="EY25" s="1652"/>
      <c r="EZ25" s="1652"/>
      <c r="FA25" s="1652"/>
      <c r="FB25" s="1652"/>
      <c r="FC25" s="1652"/>
      <c r="FD25" s="1652"/>
      <c r="FE25" s="1652"/>
      <c r="FF25" s="1652"/>
      <c r="FG25" s="1665"/>
    </row>
    <row r="26" spans="1:163" s="393" customFormat="1" ht="13.5" hidden="1" customHeight="1">
      <c r="A26" s="392"/>
      <c r="B26" s="1666" t="s">
        <v>479</v>
      </c>
      <c r="C26" s="1666"/>
      <c r="D26" s="1666"/>
      <c r="E26" s="1666"/>
      <c r="F26" s="1666"/>
      <c r="G26" s="1666"/>
      <c r="H26" s="1666"/>
      <c r="I26" s="1666"/>
      <c r="J26" s="1666"/>
      <c r="K26" s="1666"/>
      <c r="L26" s="1666"/>
      <c r="M26" s="1666"/>
      <c r="N26" s="1666"/>
      <c r="O26" s="1666"/>
      <c r="P26" s="1666"/>
      <c r="Q26" s="1666"/>
      <c r="R26" s="1666"/>
      <c r="S26" s="1666"/>
      <c r="T26" s="1666"/>
      <c r="U26" s="1666"/>
      <c r="V26" s="1666"/>
      <c r="W26" s="1666"/>
      <c r="X26" s="1666"/>
      <c r="Y26" s="1666"/>
      <c r="Z26" s="1666"/>
      <c r="AA26" s="1666"/>
      <c r="AB26" s="1666"/>
      <c r="AC26" s="1666"/>
      <c r="AD26" s="1666"/>
      <c r="AE26" s="1666"/>
      <c r="AF26" s="1666"/>
      <c r="AG26" s="1666"/>
      <c r="AH26" s="1666"/>
      <c r="AI26" s="1666"/>
      <c r="AJ26" s="1666"/>
      <c r="AK26" s="1666"/>
      <c r="AL26" s="1666"/>
      <c r="AM26" s="1667"/>
      <c r="AN26" s="1628"/>
      <c r="AO26" s="1629"/>
      <c r="AP26" s="1629"/>
      <c r="AQ26" s="1629"/>
      <c r="AR26" s="1629"/>
      <c r="AS26" s="1629"/>
      <c r="AT26" s="1629"/>
      <c r="AU26" s="1629"/>
      <c r="AV26" s="1629"/>
      <c r="AW26" s="1629"/>
      <c r="AX26" s="1629"/>
      <c r="AY26" s="1629"/>
      <c r="AZ26" s="1630"/>
      <c r="BA26" s="1637" t="s">
        <v>122</v>
      </c>
      <c r="BB26" s="1638"/>
      <c r="BC26" s="1638"/>
      <c r="BD26" s="1638"/>
      <c r="BE26" s="1638"/>
      <c r="BF26" s="1638"/>
      <c r="BG26" s="1384" t="s">
        <v>352</v>
      </c>
      <c r="BH26" s="1384"/>
      <c r="BI26" s="1384"/>
      <c r="BJ26" s="1639" t="s">
        <v>611</v>
      </c>
      <c r="BK26" s="1639"/>
      <c r="BL26" s="1639"/>
      <c r="BM26" s="1640"/>
      <c r="BN26" s="1648">
        <v>29728</v>
      </c>
      <c r="BO26" s="1649"/>
      <c r="BP26" s="1649"/>
      <c r="BQ26" s="1649"/>
      <c r="BR26" s="1649"/>
      <c r="BS26" s="1649"/>
      <c r="BT26" s="1649"/>
      <c r="BU26" s="1649"/>
      <c r="BV26" s="1649"/>
      <c r="BW26" s="1649"/>
      <c r="BX26" s="1649"/>
      <c r="BY26" s="1649"/>
      <c r="BZ26" s="1649"/>
      <c r="CA26" s="1649"/>
      <c r="CB26" s="1649"/>
      <c r="CC26" s="1650"/>
      <c r="CD26" s="1654">
        <v>6525</v>
      </c>
      <c r="CE26" s="1649"/>
      <c r="CF26" s="1649"/>
      <c r="CG26" s="1649"/>
      <c r="CH26" s="1649"/>
      <c r="CI26" s="1649"/>
      <c r="CJ26" s="1649"/>
      <c r="CK26" s="1649"/>
      <c r="CL26" s="1649"/>
      <c r="CM26" s="1649"/>
      <c r="CN26" s="1649"/>
      <c r="CO26" s="1649"/>
      <c r="CP26" s="1649"/>
      <c r="CQ26" s="1649"/>
      <c r="CR26" s="1649"/>
      <c r="CS26" s="1649"/>
      <c r="CT26" s="1649"/>
      <c r="CU26" s="1649"/>
      <c r="CV26" s="1649"/>
      <c r="CW26" s="1650"/>
      <c r="CX26" s="1657" t="s">
        <v>55</v>
      </c>
      <c r="CY26" s="1657"/>
      <c r="CZ26" s="1649">
        <v>27432</v>
      </c>
      <c r="DA26" s="1649"/>
      <c r="DB26" s="1649"/>
      <c r="DC26" s="1649"/>
      <c r="DD26" s="1649"/>
      <c r="DE26" s="1649"/>
      <c r="DF26" s="1649"/>
      <c r="DG26" s="1649"/>
      <c r="DH26" s="1649"/>
      <c r="DI26" s="1649"/>
      <c r="DJ26" s="1649"/>
      <c r="DK26" s="1649"/>
      <c r="DL26" s="1649"/>
      <c r="DM26" s="1649"/>
      <c r="DN26" s="1649"/>
      <c r="DO26" s="1649"/>
      <c r="DP26" s="1660" t="s">
        <v>56</v>
      </c>
      <c r="DQ26" s="1660"/>
      <c r="DR26" s="1656" t="s">
        <v>55</v>
      </c>
      <c r="DS26" s="1657"/>
      <c r="DT26" s="1649">
        <v>5586</v>
      </c>
      <c r="DU26" s="1649" t="e">
        <v>#REF!</v>
      </c>
      <c r="DV26" s="1649" t="e">
        <v>#REF!</v>
      </c>
      <c r="DW26" s="1649" t="e">
        <v>#REF!</v>
      </c>
      <c r="DX26" s="1649" t="e">
        <v>#REF!</v>
      </c>
      <c r="DY26" s="1649" t="e">
        <v>#REF!</v>
      </c>
      <c r="DZ26" s="1649" t="e">
        <v>#REF!</v>
      </c>
      <c r="EA26" s="1649" t="e">
        <v>#REF!</v>
      </c>
      <c r="EB26" s="1649" t="e">
        <v>#REF!</v>
      </c>
      <c r="EC26" s="1649" t="e">
        <v>#REF!</v>
      </c>
      <c r="ED26" s="1649" t="e">
        <v>#REF!</v>
      </c>
      <c r="EE26" s="1649" t="e">
        <v>#REF!</v>
      </c>
      <c r="EF26" s="1649" t="e">
        <v>#REF!</v>
      </c>
      <c r="EG26" s="1649" t="e">
        <v>#REF!</v>
      </c>
      <c r="EH26" s="1649" t="e">
        <v>#REF!</v>
      </c>
      <c r="EI26" s="1649" t="e">
        <v>#REF!</v>
      </c>
      <c r="EJ26" s="1649" t="e">
        <v>#REF!</v>
      </c>
      <c r="EK26" s="1649" t="e">
        <v>#REF!</v>
      </c>
      <c r="EL26" s="1649" t="e">
        <v>#REF!</v>
      </c>
      <c r="EM26" s="1649" t="e">
        <v>#REF!</v>
      </c>
      <c r="EN26" s="1649" t="e">
        <v>#REF!</v>
      </c>
      <c r="EO26" s="1649" t="e">
        <v>#REF!</v>
      </c>
      <c r="EP26" s="1660" t="s">
        <v>56</v>
      </c>
      <c r="EQ26" s="1661"/>
      <c r="ER26" s="1654">
        <f t="shared" ref="ER26" si="7">BN26+CD26-CZ26-DT26</f>
        <v>3235</v>
      </c>
      <c r="ES26" s="1649"/>
      <c r="ET26" s="1649"/>
      <c r="EU26" s="1649"/>
      <c r="EV26" s="1649"/>
      <c r="EW26" s="1649"/>
      <c r="EX26" s="1649"/>
      <c r="EY26" s="1649"/>
      <c r="EZ26" s="1649"/>
      <c r="FA26" s="1649"/>
      <c r="FB26" s="1649"/>
      <c r="FC26" s="1649"/>
      <c r="FD26" s="1649"/>
      <c r="FE26" s="1649"/>
      <c r="FF26" s="1649"/>
      <c r="FG26" s="1664"/>
    </row>
    <row r="27" spans="1:163" s="393" customFormat="1" ht="3" hidden="1" customHeight="1">
      <c r="A27" s="394"/>
      <c r="B27" s="1644"/>
      <c r="C27" s="1644"/>
      <c r="D27" s="1644"/>
      <c r="E27" s="1644"/>
      <c r="F27" s="1644"/>
      <c r="G27" s="1644"/>
      <c r="H27" s="1644"/>
      <c r="I27" s="1644"/>
      <c r="J27" s="1644"/>
      <c r="K27" s="1644"/>
      <c r="L27" s="1644"/>
      <c r="M27" s="1644"/>
      <c r="N27" s="1644"/>
      <c r="O27" s="1644"/>
      <c r="P27" s="1644"/>
      <c r="Q27" s="1644"/>
      <c r="R27" s="1644"/>
      <c r="S27" s="1644"/>
      <c r="T27" s="1644"/>
      <c r="U27" s="1644"/>
      <c r="V27" s="1644"/>
      <c r="W27" s="1644"/>
      <c r="X27" s="1644"/>
      <c r="Y27" s="1644"/>
      <c r="Z27" s="1644"/>
      <c r="AA27" s="1644"/>
      <c r="AB27" s="1644"/>
      <c r="AC27" s="1644"/>
      <c r="AD27" s="1644"/>
      <c r="AE27" s="1644"/>
      <c r="AF27" s="1644"/>
      <c r="AG27" s="1644"/>
      <c r="AH27" s="1644"/>
      <c r="AI27" s="1644"/>
      <c r="AJ27" s="1644"/>
      <c r="AK27" s="1644"/>
      <c r="AL27" s="1644"/>
      <c r="AM27" s="1645"/>
      <c r="AN27" s="1631"/>
      <c r="AO27" s="1632"/>
      <c r="AP27" s="1632"/>
      <c r="AQ27" s="1632"/>
      <c r="AR27" s="1632"/>
      <c r="AS27" s="1632"/>
      <c r="AT27" s="1632"/>
      <c r="AU27" s="1632"/>
      <c r="AV27" s="1632"/>
      <c r="AW27" s="1632"/>
      <c r="AX27" s="1632"/>
      <c r="AY27" s="1632"/>
      <c r="AZ27" s="1633"/>
      <c r="BA27" s="395"/>
      <c r="BB27" s="396"/>
      <c r="BC27" s="396"/>
      <c r="BD27" s="396"/>
      <c r="BE27" s="396"/>
      <c r="BF27" s="396"/>
      <c r="BG27" s="288"/>
      <c r="BH27" s="288"/>
      <c r="BI27" s="288"/>
      <c r="BJ27" s="396"/>
      <c r="BK27" s="396"/>
      <c r="BL27" s="396"/>
      <c r="BM27" s="397"/>
      <c r="BN27" s="1651"/>
      <c r="BO27" s="1652"/>
      <c r="BP27" s="1652"/>
      <c r="BQ27" s="1652"/>
      <c r="BR27" s="1652"/>
      <c r="BS27" s="1652"/>
      <c r="BT27" s="1652"/>
      <c r="BU27" s="1652"/>
      <c r="BV27" s="1652"/>
      <c r="BW27" s="1652"/>
      <c r="BX27" s="1652"/>
      <c r="BY27" s="1652"/>
      <c r="BZ27" s="1652"/>
      <c r="CA27" s="1652"/>
      <c r="CB27" s="1652"/>
      <c r="CC27" s="1653"/>
      <c r="CD27" s="1655"/>
      <c r="CE27" s="1652"/>
      <c r="CF27" s="1652"/>
      <c r="CG27" s="1652"/>
      <c r="CH27" s="1652"/>
      <c r="CI27" s="1652"/>
      <c r="CJ27" s="1652"/>
      <c r="CK27" s="1652"/>
      <c r="CL27" s="1652"/>
      <c r="CM27" s="1652"/>
      <c r="CN27" s="1652"/>
      <c r="CO27" s="1652"/>
      <c r="CP27" s="1652"/>
      <c r="CQ27" s="1652"/>
      <c r="CR27" s="1652"/>
      <c r="CS27" s="1652"/>
      <c r="CT27" s="1652"/>
      <c r="CU27" s="1652"/>
      <c r="CV27" s="1652"/>
      <c r="CW27" s="1653"/>
      <c r="CX27" s="1659"/>
      <c r="CY27" s="1659"/>
      <c r="CZ27" s="1652"/>
      <c r="DA27" s="1652"/>
      <c r="DB27" s="1652"/>
      <c r="DC27" s="1652"/>
      <c r="DD27" s="1652"/>
      <c r="DE27" s="1652"/>
      <c r="DF27" s="1652"/>
      <c r="DG27" s="1652"/>
      <c r="DH27" s="1652"/>
      <c r="DI27" s="1652"/>
      <c r="DJ27" s="1652"/>
      <c r="DK27" s="1652"/>
      <c r="DL27" s="1652"/>
      <c r="DM27" s="1652"/>
      <c r="DN27" s="1652"/>
      <c r="DO27" s="1652"/>
      <c r="DP27" s="1662"/>
      <c r="DQ27" s="1662"/>
      <c r="DR27" s="1658"/>
      <c r="DS27" s="1659"/>
      <c r="DT27" s="1652"/>
      <c r="DU27" s="1652"/>
      <c r="DV27" s="1652"/>
      <c r="DW27" s="1652"/>
      <c r="DX27" s="1652"/>
      <c r="DY27" s="1652"/>
      <c r="DZ27" s="1652"/>
      <c r="EA27" s="1652"/>
      <c r="EB27" s="1652"/>
      <c r="EC27" s="1652"/>
      <c r="ED27" s="1652"/>
      <c r="EE27" s="1652"/>
      <c r="EF27" s="1652"/>
      <c r="EG27" s="1652"/>
      <c r="EH27" s="1652"/>
      <c r="EI27" s="1652"/>
      <c r="EJ27" s="1652"/>
      <c r="EK27" s="1652"/>
      <c r="EL27" s="1652"/>
      <c r="EM27" s="1652"/>
      <c r="EN27" s="1652"/>
      <c r="EO27" s="1652"/>
      <c r="EP27" s="1662"/>
      <c r="EQ27" s="1663"/>
      <c r="ER27" s="1655"/>
      <c r="ES27" s="1652"/>
      <c r="ET27" s="1652"/>
      <c r="EU27" s="1652"/>
      <c r="EV27" s="1652"/>
      <c r="EW27" s="1652"/>
      <c r="EX27" s="1652"/>
      <c r="EY27" s="1652"/>
      <c r="EZ27" s="1652"/>
      <c r="FA27" s="1652"/>
      <c r="FB27" s="1652"/>
      <c r="FC27" s="1652"/>
      <c r="FD27" s="1652"/>
      <c r="FE27" s="1652"/>
      <c r="FF27" s="1652"/>
      <c r="FG27" s="1665"/>
    </row>
    <row r="28" spans="1:163" s="393" customFormat="1" ht="13.5" hidden="1" customHeight="1">
      <c r="A28" s="394"/>
      <c r="B28" s="1644"/>
      <c r="C28" s="1644"/>
      <c r="D28" s="1644"/>
      <c r="E28" s="1644"/>
      <c r="F28" s="1644"/>
      <c r="G28" s="1644"/>
      <c r="H28" s="1644"/>
      <c r="I28" s="1644"/>
      <c r="J28" s="1644"/>
      <c r="K28" s="1644"/>
      <c r="L28" s="1644"/>
      <c r="M28" s="1644"/>
      <c r="N28" s="1644"/>
      <c r="O28" s="1644"/>
      <c r="P28" s="1644"/>
      <c r="Q28" s="1644"/>
      <c r="R28" s="1644"/>
      <c r="S28" s="1644"/>
      <c r="T28" s="1644"/>
      <c r="U28" s="1644"/>
      <c r="V28" s="1644"/>
      <c r="W28" s="1644"/>
      <c r="X28" s="1644"/>
      <c r="Y28" s="1644"/>
      <c r="Z28" s="1644"/>
      <c r="AA28" s="1644"/>
      <c r="AB28" s="1644"/>
      <c r="AC28" s="1644"/>
      <c r="AD28" s="1644"/>
      <c r="AE28" s="1644"/>
      <c r="AF28" s="1644"/>
      <c r="AG28" s="1644"/>
      <c r="AH28" s="1644"/>
      <c r="AI28" s="1644"/>
      <c r="AJ28" s="1644"/>
      <c r="AK28" s="1644"/>
      <c r="AL28" s="1644"/>
      <c r="AM28" s="1645"/>
      <c r="AN28" s="1631"/>
      <c r="AO28" s="1632"/>
      <c r="AP28" s="1632"/>
      <c r="AQ28" s="1632"/>
      <c r="AR28" s="1632"/>
      <c r="AS28" s="1632"/>
      <c r="AT28" s="1632"/>
      <c r="AU28" s="1632"/>
      <c r="AV28" s="1632"/>
      <c r="AW28" s="1632"/>
      <c r="AX28" s="1632"/>
      <c r="AY28" s="1632"/>
      <c r="AZ28" s="1633"/>
      <c r="BA28" s="1637" t="s">
        <v>122</v>
      </c>
      <c r="BB28" s="1638"/>
      <c r="BC28" s="1638"/>
      <c r="BD28" s="1638"/>
      <c r="BE28" s="1638"/>
      <c r="BF28" s="1638"/>
      <c r="BG28" s="1384" t="s">
        <v>350</v>
      </c>
      <c r="BH28" s="1384"/>
      <c r="BI28" s="1384"/>
      <c r="BJ28" s="1639" t="s">
        <v>612</v>
      </c>
      <c r="BK28" s="1639"/>
      <c r="BL28" s="1639"/>
      <c r="BM28" s="1640"/>
      <c r="BN28" s="1648">
        <v>27432</v>
      </c>
      <c r="BO28" s="1649"/>
      <c r="BP28" s="1649"/>
      <c r="BQ28" s="1649"/>
      <c r="BR28" s="1649"/>
      <c r="BS28" s="1649"/>
      <c r="BT28" s="1649"/>
      <c r="BU28" s="1649"/>
      <c r="BV28" s="1649"/>
      <c r="BW28" s="1649"/>
      <c r="BX28" s="1649"/>
      <c r="BY28" s="1649"/>
      <c r="BZ28" s="1649"/>
      <c r="CA28" s="1649"/>
      <c r="CB28" s="1649"/>
      <c r="CC28" s="1650"/>
      <c r="CD28" s="1654">
        <v>4486</v>
      </c>
      <c r="CE28" s="1649"/>
      <c r="CF28" s="1649"/>
      <c r="CG28" s="1649"/>
      <c r="CH28" s="1649"/>
      <c r="CI28" s="1649"/>
      <c r="CJ28" s="1649"/>
      <c r="CK28" s="1649"/>
      <c r="CL28" s="1649"/>
      <c r="CM28" s="1649"/>
      <c r="CN28" s="1649"/>
      <c r="CO28" s="1649"/>
      <c r="CP28" s="1649"/>
      <c r="CQ28" s="1649"/>
      <c r="CR28" s="1649"/>
      <c r="CS28" s="1649"/>
      <c r="CT28" s="1649"/>
      <c r="CU28" s="1649"/>
      <c r="CV28" s="1649"/>
      <c r="CW28" s="1650"/>
      <c r="CX28" s="1657" t="s">
        <v>55</v>
      </c>
      <c r="CY28" s="1657"/>
      <c r="CZ28" s="1649">
        <v>0</v>
      </c>
      <c r="DA28" s="1649"/>
      <c r="DB28" s="1649"/>
      <c r="DC28" s="1649"/>
      <c r="DD28" s="1649"/>
      <c r="DE28" s="1649"/>
      <c r="DF28" s="1649"/>
      <c r="DG28" s="1649"/>
      <c r="DH28" s="1649"/>
      <c r="DI28" s="1649"/>
      <c r="DJ28" s="1649"/>
      <c r="DK28" s="1649"/>
      <c r="DL28" s="1649"/>
      <c r="DM28" s="1649"/>
      <c r="DN28" s="1649"/>
      <c r="DO28" s="1649"/>
      <c r="DP28" s="1660" t="s">
        <v>56</v>
      </c>
      <c r="DQ28" s="1660"/>
      <c r="DR28" s="1656" t="s">
        <v>55</v>
      </c>
      <c r="DS28" s="1657"/>
      <c r="DT28" s="1649">
        <v>2190</v>
      </c>
      <c r="DU28" s="1649" t="e">
        <v>#REF!</v>
      </c>
      <c r="DV28" s="1649" t="e">
        <v>#REF!</v>
      </c>
      <c r="DW28" s="1649" t="e">
        <v>#REF!</v>
      </c>
      <c r="DX28" s="1649" t="e">
        <v>#REF!</v>
      </c>
      <c r="DY28" s="1649" t="e">
        <v>#REF!</v>
      </c>
      <c r="DZ28" s="1649" t="e">
        <v>#REF!</v>
      </c>
      <c r="EA28" s="1649" t="e">
        <v>#REF!</v>
      </c>
      <c r="EB28" s="1649" t="e">
        <v>#REF!</v>
      </c>
      <c r="EC28" s="1649" t="e">
        <v>#REF!</v>
      </c>
      <c r="ED28" s="1649" t="e">
        <v>#REF!</v>
      </c>
      <c r="EE28" s="1649" t="e">
        <v>#REF!</v>
      </c>
      <c r="EF28" s="1649" t="e">
        <v>#REF!</v>
      </c>
      <c r="EG28" s="1649" t="e">
        <v>#REF!</v>
      </c>
      <c r="EH28" s="1649" t="e">
        <v>#REF!</v>
      </c>
      <c r="EI28" s="1649" t="e">
        <v>#REF!</v>
      </c>
      <c r="EJ28" s="1649" t="e">
        <v>#REF!</v>
      </c>
      <c r="EK28" s="1649" t="e">
        <v>#REF!</v>
      </c>
      <c r="EL28" s="1649" t="e">
        <v>#REF!</v>
      </c>
      <c r="EM28" s="1649" t="e">
        <v>#REF!</v>
      </c>
      <c r="EN28" s="1649" t="e">
        <v>#REF!</v>
      </c>
      <c r="EO28" s="1649" t="e">
        <v>#REF!</v>
      </c>
      <c r="EP28" s="1660" t="s">
        <v>56</v>
      </c>
      <c r="EQ28" s="1661"/>
      <c r="ER28" s="1654">
        <f>BN28+CD28-CZ28-DT28</f>
        <v>29728</v>
      </c>
      <c r="ES28" s="1649"/>
      <c r="ET28" s="1649"/>
      <c r="EU28" s="1649"/>
      <c r="EV28" s="1649"/>
      <c r="EW28" s="1649"/>
      <c r="EX28" s="1649"/>
      <c r="EY28" s="1649"/>
      <c r="EZ28" s="1649"/>
      <c r="FA28" s="1649"/>
      <c r="FB28" s="1649"/>
      <c r="FC28" s="1649"/>
      <c r="FD28" s="1649"/>
      <c r="FE28" s="1649"/>
      <c r="FF28" s="1649"/>
      <c r="FG28" s="1664"/>
    </row>
    <row r="29" spans="1:163" s="393" customFormat="1" ht="3" hidden="1" customHeight="1">
      <c r="A29" s="398"/>
      <c r="B29" s="1646"/>
      <c r="C29" s="1646"/>
      <c r="D29" s="1646"/>
      <c r="E29" s="1646"/>
      <c r="F29" s="1646"/>
      <c r="G29" s="1646"/>
      <c r="H29" s="1646"/>
      <c r="I29" s="1646"/>
      <c r="J29" s="1646"/>
      <c r="K29" s="1646"/>
      <c r="L29" s="1646"/>
      <c r="M29" s="1646"/>
      <c r="N29" s="1646"/>
      <c r="O29" s="1646"/>
      <c r="P29" s="1646"/>
      <c r="Q29" s="1646"/>
      <c r="R29" s="1646"/>
      <c r="S29" s="1646"/>
      <c r="T29" s="1646"/>
      <c r="U29" s="1646"/>
      <c r="V29" s="1646"/>
      <c r="W29" s="1646"/>
      <c r="X29" s="1646"/>
      <c r="Y29" s="1646"/>
      <c r="Z29" s="1646"/>
      <c r="AA29" s="1646"/>
      <c r="AB29" s="1646"/>
      <c r="AC29" s="1646"/>
      <c r="AD29" s="1646"/>
      <c r="AE29" s="1646"/>
      <c r="AF29" s="1646"/>
      <c r="AG29" s="1646"/>
      <c r="AH29" s="1646"/>
      <c r="AI29" s="1646"/>
      <c r="AJ29" s="1646"/>
      <c r="AK29" s="1646"/>
      <c r="AL29" s="1646"/>
      <c r="AM29" s="1647"/>
      <c r="AN29" s="1634"/>
      <c r="AO29" s="1635"/>
      <c r="AP29" s="1635"/>
      <c r="AQ29" s="1635"/>
      <c r="AR29" s="1635"/>
      <c r="AS29" s="1635"/>
      <c r="AT29" s="1635"/>
      <c r="AU29" s="1635"/>
      <c r="AV29" s="1635"/>
      <c r="AW29" s="1635"/>
      <c r="AX29" s="1635"/>
      <c r="AY29" s="1635"/>
      <c r="AZ29" s="1636"/>
      <c r="BA29" s="395"/>
      <c r="BB29" s="396"/>
      <c r="BC29" s="396"/>
      <c r="BD29" s="396"/>
      <c r="BE29" s="396"/>
      <c r="BF29" s="396"/>
      <c r="BG29" s="396"/>
      <c r="BH29" s="396"/>
      <c r="BI29" s="396"/>
      <c r="BJ29" s="396"/>
      <c r="BK29" s="396"/>
      <c r="BL29" s="396"/>
      <c r="BM29" s="397"/>
      <c r="BN29" s="1651"/>
      <c r="BO29" s="1652"/>
      <c r="BP29" s="1652"/>
      <c r="BQ29" s="1652"/>
      <c r="BR29" s="1652"/>
      <c r="BS29" s="1652"/>
      <c r="BT29" s="1652"/>
      <c r="BU29" s="1652"/>
      <c r="BV29" s="1652"/>
      <c r="BW29" s="1652"/>
      <c r="BX29" s="1652"/>
      <c r="BY29" s="1652"/>
      <c r="BZ29" s="1652"/>
      <c r="CA29" s="1652"/>
      <c r="CB29" s="1652"/>
      <c r="CC29" s="1653"/>
      <c r="CD29" s="1655"/>
      <c r="CE29" s="1652"/>
      <c r="CF29" s="1652"/>
      <c r="CG29" s="1652"/>
      <c r="CH29" s="1652"/>
      <c r="CI29" s="1652"/>
      <c r="CJ29" s="1652"/>
      <c r="CK29" s="1652"/>
      <c r="CL29" s="1652"/>
      <c r="CM29" s="1652"/>
      <c r="CN29" s="1652"/>
      <c r="CO29" s="1652"/>
      <c r="CP29" s="1652"/>
      <c r="CQ29" s="1652"/>
      <c r="CR29" s="1652"/>
      <c r="CS29" s="1652"/>
      <c r="CT29" s="1652"/>
      <c r="CU29" s="1652"/>
      <c r="CV29" s="1652"/>
      <c r="CW29" s="1653"/>
      <c r="CX29" s="1659"/>
      <c r="CY29" s="1659"/>
      <c r="CZ29" s="1652"/>
      <c r="DA29" s="1652"/>
      <c r="DB29" s="1652"/>
      <c r="DC29" s="1652"/>
      <c r="DD29" s="1652"/>
      <c r="DE29" s="1652"/>
      <c r="DF29" s="1652"/>
      <c r="DG29" s="1652"/>
      <c r="DH29" s="1652"/>
      <c r="DI29" s="1652"/>
      <c r="DJ29" s="1652"/>
      <c r="DK29" s="1652"/>
      <c r="DL29" s="1652"/>
      <c r="DM29" s="1652"/>
      <c r="DN29" s="1652"/>
      <c r="DO29" s="1652"/>
      <c r="DP29" s="1662"/>
      <c r="DQ29" s="1662"/>
      <c r="DR29" s="1658"/>
      <c r="DS29" s="1659"/>
      <c r="DT29" s="1652"/>
      <c r="DU29" s="1652"/>
      <c r="DV29" s="1652"/>
      <c r="DW29" s="1652"/>
      <c r="DX29" s="1652"/>
      <c r="DY29" s="1652"/>
      <c r="DZ29" s="1652"/>
      <c r="EA29" s="1652"/>
      <c r="EB29" s="1652"/>
      <c r="EC29" s="1652"/>
      <c r="ED29" s="1652"/>
      <c r="EE29" s="1652"/>
      <c r="EF29" s="1652"/>
      <c r="EG29" s="1652"/>
      <c r="EH29" s="1652"/>
      <c r="EI29" s="1652"/>
      <c r="EJ29" s="1652"/>
      <c r="EK29" s="1652"/>
      <c r="EL29" s="1652"/>
      <c r="EM29" s="1652"/>
      <c r="EN29" s="1652"/>
      <c r="EO29" s="1652"/>
      <c r="EP29" s="1662"/>
      <c r="EQ29" s="1663"/>
      <c r="ER29" s="1655"/>
      <c r="ES29" s="1652"/>
      <c r="ET29" s="1652"/>
      <c r="EU29" s="1652"/>
      <c r="EV29" s="1652"/>
      <c r="EW29" s="1652"/>
      <c r="EX29" s="1652"/>
      <c r="EY29" s="1652"/>
      <c r="EZ29" s="1652"/>
      <c r="FA29" s="1652"/>
      <c r="FB29" s="1652"/>
      <c r="FC29" s="1652"/>
      <c r="FD29" s="1652"/>
      <c r="FE29" s="1652"/>
      <c r="FF29" s="1652"/>
      <c r="FG29" s="1665"/>
    </row>
  </sheetData>
  <mergeCells count="168">
    <mergeCell ref="CX26:CY27"/>
    <mergeCell ref="CZ26:DO27"/>
    <mergeCell ref="DP26:DQ27"/>
    <mergeCell ref="DR26:DS27"/>
    <mergeCell ref="DT26:EO27"/>
    <mergeCell ref="DT24:EO25"/>
    <mergeCell ref="EP24:EQ25"/>
    <mergeCell ref="ER24:FG25"/>
    <mergeCell ref="B26:AM29"/>
    <mergeCell ref="AN26:AZ29"/>
    <mergeCell ref="BA26:BF26"/>
    <mergeCell ref="BG26:BI26"/>
    <mergeCell ref="BJ26:BM26"/>
    <mergeCell ref="BN26:CC27"/>
    <mergeCell ref="DR28:DS29"/>
    <mergeCell ref="DT28:EO29"/>
    <mergeCell ref="EP28:EQ29"/>
    <mergeCell ref="ER28:FG29"/>
    <mergeCell ref="EP26:EQ27"/>
    <mergeCell ref="ER26:FG27"/>
    <mergeCell ref="BA28:BF28"/>
    <mergeCell ref="BG28:BI28"/>
    <mergeCell ref="BJ28:BM28"/>
    <mergeCell ref="BN28:CC29"/>
    <mergeCell ref="CD28:CW29"/>
    <mergeCell ref="CX28:CY29"/>
    <mergeCell ref="CZ28:DO29"/>
    <mergeCell ref="DP28:DQ29"/>
    <mergeCell ref="CD26:CW27"/>
    <mergeCell ref="ER20:FG21"/>
    <mergeCell ref="B22:AM25"/>
    <mergeCell ref="AN22:AZ25"/>
    <mergeCell ref="BA22:BF22"/>
    <mergeCell ref="BG22:BI22"/>
    <mergeCell ref="BJ22:BM22"/>
    <mergeCell ref="BN22:CC23"/>
    <mergeCell ref="EP22:EQ23"/>
    <mergeCell ref="ER22:FG23"/>
    <mergeCell ref="BA24:BF24"/>
    <mergeCell ref="BG24:BI24"/>
    <mergeCell ref="BJ24:BM24"/>
    <mergeCell ref="BN24:CC25"/>
    <mergeCell ref="CD24:CW25"/>
    <mergeCell ref="CX24:CY25"/>
    <mergeCell ref="CZ24:DO25"/>
    <mergeCell ref="DP24:DQ25"/>
    <mergeCell ref="CD22:CW23"/>
    <mergeCell ref="CX22:CY23"/>
    <mergeCell ref="CZ22:DO23"/>
    <mergeCell ref="DP22:DQ23"/>
    <mergeCell ref="DR22:DS23"/>
    <mergeCell ref="DT22:EO23"/>
    <mergeCell ref="DR24:DS25"/>
    <mergeCell ref="CD18:CW19"/>
    <mergeCell ref="CX18:CY19"/>
    <mergeCell ref="CZ18:DO19"/>
    <mergeCell ref="DP18:DQ19"/>
    <mergeCell ref="DR18:DS19"/>
    <mergeCell ref="DT18:EO19"/>
    <mergeCell ref="DR20:DS21"/>
    <mergeCell ref="DT20:EO21"/>
    <mergeCell ref="DP20:DQ21"/>
    <mergeCell ref="EP20:EQ21"/>
    <mergeCell ref="BJ14:BM14"/>
    <mergeCell ref="BN14:CC15"/>
    <mergeCell ref="DR16:DS17"/>
    <mergeCell ref="DT16:EO17"/>
    <mergeCell ref="EP16:EQ17"/>
    <mergeCell ref="ER16:FG17"/>
    <mergeCell ref="B18:AM21"/>
    <mergeCell ref="AN18:AZ21"/>
    <mergeCell ref="BA18:BF18"/>
    <mergeCell ref="BG18:BI18"/>
    <mergeCell ref="BJ18:BM18"/>
    <mergeCell ref="BN18:CC19"/>
    <mergeCell ref="B14:AM17"/>
    <mergeCell ref="AN14:AZ17"/>
    <mergeCell ref="EP18:EQ19"/>
    <mergeCell ref="ER18:FG19"/>
    <mergeCell ref="BA20:BF20"/>
    <mergeCell ref="BG20:BI20"/>
    <mergeCell ref="BJ20:BM20"/>
    <mergeCell ref="BN20:CC21"/>
    <mergeCell ref="CD20:CW21"/>
    <mergeCell ref="CX20:CY21"/>
    <mergeCell ref="CZ20:DO21"/>
    <mergeCell ref="DT10:EO11"/>
    <mergeCell ref="EP10:EQ11"/>
    <mergeCell ref="ER10:FG11"/>
    <mergeCell ref="CZ10:DO11"/>
    <mergeCell ref="DP10:DQ11"/>
    <mergeCell ref="DR10:DS11"/>
    <mergeCell ref="EP14:EQ15"/>
    <mergeCell ref="ER14:FG15"/>
    <mergeCell ref="BA16:BF16"/>
    <mergeCell ref="BG16:BI16"/>
    <mergeCell ref="BJ16:BM16"/>
    <mergeCell ref="BN16:CC17"/>
    <mergeCell ref="CD16:CW17"/>
    <mergeCell ref="CX16:CY17"/>
    <mergeCell ref="CZ16:DO17"/>
    <mergeCell ref="DP16:DQ17"/>
    <mergeCell ref="CD14:CW15"/>
    <mergeCell ref="CX14:CY15"/>
    <mergeCell ref="CZ14:DO15"/>
    <mergeCell ref="DP14:DQ15"/>
    <mergeCell ref="DR14:DS15"/>
    <mergeCell ref="DT14:EO15"/>
    <mergeCell ref="BA14:BF14"/>
    <mergeCell ref="BG14:BI14"/>
    <mergeCell ref="EP8:EQ9"/>
    <mergeCell ref="ER8:FG9"/>
    <mergeCell ref="B10:AM11"/>
    <mergeCell ref="AN10:AZ13"/>
    <mergeCell ref="BA10:BF10"/>
    <mergeCell ref="BG10:BI10"/>
    <mergeCell ref="BJ10:BM10"/>
    <mergeCell ref="B6:AM9"/>
    <mergeCell ref="B12:AM13"/>
    <mergeCell ref="BA12:BF12"/>
    <mergeCell ref="BG12:BI12"/>
    <mergeCell ref="BJ12:BM12"/>
    <mergeCell ref="BN12:CC13"/>
    <mergeCell ref="CD12:CW13"/>
    <mergeCell ref="CX12:CY13"/>
    <mergeCell ref="BN10:CC11"/>
    <mergeCell ref="CD10:CW11"/>
    <mergeCell ref="CX10:CY11"/>
    <mergeCell ref="CZ12:DO13"/>
    <mergeCell ref="DP12:DQ13"/>
    <mergeCell ref="DR12:DS13"/>
    <mergeCell ref="DT12:EO13"/>
    <mergeCell ref="EP12:EQ13"/>
    <mergeCell ref="ER12:FG13"/>
    <mergeCell ref="EP6:EQ7"/>
    <mergeCell ref="ER6:FG7"/>
    <mergeCell ref="AN8:AZ9"/>
    <mergeCell ref="BA8:BF8"/>
    <mergeCell ref="BG8:BI8"/>
    <mergeCell ref="BJ8:BM8"/>
    <mergeCell ref="BN8:CC9"/>
    <mergeCell ref="CD8:CW9"/>
    <mergeCell ref="CX8:CY9"/>
    <mergeCell ref="CZ8:DO9"/>
    <mergeCell ref="CD6:CW7"/>
    <mergeCell ref="CX6:CY7"/>
    <mergeCell ref="CZ6:DO7"/>
    <mergeCell ref="DP6:DQ7"/>
    <mergeCell ref="DR6:DS7"/>
    <mergeCell ref="DT6:EO7"/>
    <mergeCell ref="AN6:AZ7"/>
    <mergeCell ref="BA6:BF6"/>
    <mergeCell ref="BG6:BI6"/>
    <mergeCell ref="BJ6:BM6"/>
    <mergeCell ref="BN6:CC7"/>
    <mergeCell ref="DP8:DQ9"/>
    <mergeCell ref="DR8:DS9"/>
    <mergeCell ref="DT8:EO9"/>
    <mergeCell ref="A2:FG2"/>
    <mergeCell ref="A4:AM5"/>
    <mergeCell ref="AN4:AZ5"/>
    <mergeCell ref="BA4:BM5"/>
    <mergeCell ref="BN4:CC5"/>
    <mergeCell ref="CD4:EQ4"/>
    <mergeCell ref="ER4:FG5"/>
    <mergeCell ref="CD5:CW5"/>
    <mergeCell ref="CX5:DQ5"/>
    <mergeCell ref="DR5:EQ5"/>
  </mergeCells>
  <pageMargins left="0.51181102362204722" right="0.43307086614173229" top="0.78740157480314965" bottom="0.39370078740157483" header="0.19685039370078741" footer="0.19685039370078741"/>
  <pageSetup paperSize="9" scale="8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H25"/>
  <sheetViews>
    <sheetView view="pageBreakPreview" zoomScale="90" zoomScaleNormal="100" zoomScaleSheetLayoutView="90" workbookViewId="0">
      <selection activeCell="BP26" sqref="BP26"/>
    </sheetView>
  </sheetViews>
  <sheetFormatPr defaultColWidth="0.85546875" defaultRowHeight="12" customHeight="1"/>
  <cols>
    <col min="1" max="36" width="0.85546875" style="266"/>
    <col min="37" max="39" width="0.85546875" style="367"/>
    <col min="40" max="16384" width="0.85546875" style="266"/>
  </cols>
  <sheetData>
    <row r="2" spans="1:138" s="99" customFormat="1" ht="15">
      <c r="A2" s="1032" t="s">
        <v>261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1032"/>
      <c r="AI2" s="1032"/>
      <c r="AJ2" s="1032"/>
      <c r="AK2" s="1032"/>
      <c r="AL2" s="1032"/>
      <c r="AM2" s="1032"/>
      <c r="AN2" s="1032"/>
      <c r="AO2" s="1032"/>
      <c r="AP2" s="1032"/>
      <c r="AQ2" s="1032"/>
      <c r="AR2" s="1032"/>
      <c r="AS2" s="1032"/>
      <c r="AT2" s="1032"/>
      <c r="AU2" s="1032"/>
      <c r="AV2" s="1032"/>
      <c r="AW2" s="1032"/>
      <c r="AX2" s="1032"/>
      <c r="AY2" s="1032"/>
      <c r="AZ2" s="1032"/>
      <c r="BA2" s="1032"/>
      <c r="BB2" s="1032"/>
      <c r="BC2" s="1032"/>
      <c r="BD2" s="1032"/>
      <c r="BE2" s="1032"/>
      <c r="BF2" s="1032"/>
      <c r="BG2" s="1032"/>
      <c r="BH2" s="1032"/>
      <c r="BI2" s="1032"/>
      <c r="BJ2" s="1032"/>
      <c r="BK2" s="1032"/>
      <c r="BL2" s="1032"/>
      <c r="BM2" s="1032"/>
      <c r="BN2" s="1032"/>
      <c r="BO2" s="1032"/>
      <c r="BP2" s="1032"/>
      <c r="BQ2" s="1032"/>
      <c r="BR2" s="1032"/>
      <c r="BS2" s="1032"/>
      <c r="BT2" s="1032"/>
      <c r="BU2" s="1032"/>
      <c r="BV2" s="1032"/>
      <c r="BW2" s="1032"/>
      <c r="BX2" s="1032"/>
      <c r="BY2" s="1032"/>
      <c r="BZ2" s="1032"/>
      <c r="CA2" s="1032"/>
      <c r="CB2" s="1032"/>
      <c r="CC2" s="1032"/>
      <c r="CD2" s="1032"/>
      <c r="CE2" s="1032"/>
      <c r="CF2" s="1032"/>
      <c r="CG2" s="1032"/>
      <c r="CH2" s="1032"/>
      <c r="CI2" s="1032"/>
      <c r="CJ2" s="1032"/>
      <c r="CK2" s="1032"/>
      <c r="CL2" s="1032"/>
      <c r="CM2" s="1032"/>
      <c r="CN2" s="1032"/>
      <c r="CO2" s="1032"/>
      <c r="CP2" s="1032"/>
      <c r="CQ2" s="1032"/>
      <c r="CR2" s="1032"/>
      <c r="CS2" s="1032"/>
      <c r="CT2" s="1032"/>
      <c r="CU2" s="1032"/>
      <c r="CV2" s="1032"/>
      <c r="CW2" s="1032"/>
      <c r="CX2" s="1032"/>
      <c r="CY2" s="1032"/>
      <c r="CZ2" s="1032"/>
      <c r="DA2" s="1032"/>
      <c r="DB2" s="1032"/>
      <c r="DC2" s="1032"/>
      <c r="DD2" s="1032"/>
      <c r="DE2" s="1032"/>
      <c r="DF2" s="1032"/>
      <c r="DG2" s="1032"/>
      <c r="DH2" s="1032"/>
      <c r="DI2" s="1032"/>
      <c r="DJ2" s="1032"/>
      <c r="DK2" s="1032"/>
      <c r="DL2" s="1032"/>
      <c r="DM2" s="1032"/>
      <c r="DN2" s="1032"/>
      <c r="DO2" s="1032"/>
      <c r="DP2" s="1032"/>
      <c r="DQ2" s="1032"/>
      <c r="DR2" s="1032"/>
      <c r="DS2" s="1032"/>
      <c r="DT2" s="1032"/>
      <c r="DU2" s="1032"/>
      <c r="DV2" s="1032"/>
      <c r="DW2" s="1032"/>
      <c r="DX2" s="1032"/>
      <c r="DY2" s="1032"/>
      <c r="DZ2" s="1032"/>
      <c r="EA2" s="1032"/>
      <c r="EB2" s="1032"/>
      <c r="EC2" s="1032"/>
      <c r="ED2" s="1032"/>
      <c r="EE2" s="1032"/>
      <c r="EF2" s="1032"/>
      <c r="EG2" s="1032"/>
      <c r="EH2" s="1032"/>
    </row>
    <row r="3" spans="1:138" s="99" customFormat="1" ht="15">
      <c r="A3" s="1032" t="s">
        <v>262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2"/>
      <c r="AC3" s="1032"/>
      <c r="AD3" s="1032"/>
      <c r="AE3" s="1032"/>
      <c r="AF3" s="1032"/>
      <c r="AG3" s="1032"/>
      <c r="AH3" s="1032"/>
      <c r="AI3" s="1032"/>
      <c r="AJ3" s="1032"/>
      <c r="AK3" s="1032"/>
      <c r="AL3" s="1032"/>
      <c r="AM3" s="1032"/>
      <c r="AN3" s="1032"/>
      <c r="AO3" s="1032"/>
      <c r="AP3" s="1032"/>
      <c r="AQ3" s="1032"/>
      <c r="AR3" s="1032"/>
      <c r="AS3" s="1032"/>
      <c r="AT3" s="1032"/>
      <c r="AU3" s="1032"/>
      <c r="AV3" s="1032"/>
      <c r="AW3" s="1032"/>
      <c r="AX3" s="1032"/>
      <c r="AY3" s="1032"/>
      <c r="AZ3" s="1032"/>
      <c r="BA3" s="1032"/>
      <c r="BB3" s="1032"/>
      <c r="BC3" s="1032"/>
      <c r="BD3" s="1032"/>
      <c r="BE3" s="1032"/>
      <c r="BF3" s="1032"/>
      <c r="BG3" s="1032"/>
      <c r="BH3" s="1032"/>
      <c r="BI3" s="1032"/>
      <c r="BJ3" s="1032"/>
      <c r="BK3" s="1032"/>
      <c r="BL3" s="1032"/>
      <c r="BM3" s="1032"/>
      <c r="BN3" s="1032"/>
      <c r="BO3" s="1032"/>
      <c r="BP3" s="1032"/>
      <c r="BQ3" s="1032"/>
      <c r="BR3" s="1032"/>
      <c r="BS3" s="1032"/>
      <c r="BT3" s="1032"/>
      <c r="BU3" s="1032"/>
      <c r="BV3" s="1032"/>
      <c r="BW3" s="1032"/>
      <c r="BX3" s="1032"/>
      <c r="BY3" s="1032"/>
      <c r="BZ3" s="1032"/>
      <c r="CA3" s="1032"/>
      <c r="CB3" s="1032"/>
      <c r="CC3" s="1032"/>
      <c r="CD3" s="1032"/>
      <c r="CE3" s="1032"/>
      <c r="CF3" s="1032"/>
      <c r="CG3" s="1032"/>
      <c r="CH3" s="1032"/>
      <c r="CI3" s="1032"/>
      <c r="CJ3" s="1032"/>
      <c r="CK3" s="1032"/>
      <c r="CL3" s="1032"/>
      <c r="CM3" s="1032"/>
      <c r="CN3" s="1032"/>
      <c r="CO3" s="1032"/>
      <c r="CP3" s="1032"/>
      <c r="CQ3" s="1032"/>
      <c r="CR3" s="1032"/>
      <c r="CS3" s="1032"/>
      <c r="CT3" s="1032"/>
      <c r="CU3" s="1032"/>
      <c r="CV3" s="1032"/>
      <c r="CW3" s="1032"/>
      <c r="CX3" s="1032"/>
      <c r="CY3" s="1032"/>
      <c r="CZ3" s="1032"/>
      <c r="DA3" s="1032"/>
      <c r="DB3" s="1032"/>
      <c r="DC3" s="1032"/>
      <c r="DD3" s="1032"/>
      <c r="DE3" s="1032"/>
      <c r="DF3" s="1032"/>
      <c r="DG3" s="1032"/>
      <c r="DH3" s="1032"/>
      <c r="DI3" s="1032"/>
      <c r="DJ3" s="1032"/>
      <c r="DK3" s="1032"/>
      <c r="DL3" s="1032"/>
      <c r="DM3" s="1032"/>
      <c r="DN3" s="1032"/>
      <c r="DO3" s="1032"/>
      <c r="DP3" s="1032"/>
      <c r="DQ3" s="1032"/>
      <c r="DR3" s="1032"/>
      <c r="DS3" s="1032"/>
      <c r="DT3" s="1032"/>
      <c r="DU3" s="1032"/>
      <c r="DV3" s="1032"/>
      <c r="DW3" s="1032"/>
      <c r="DX3" s="1032"/>
      <c r="DY3" s="1032"/>
      <c r="DZ3" s="1032"/>
      <c r="EA3" s="1032"/>
      <c r="EB3" s="1032"/>
      <c r="EC3" s="1032"/>
      <c r="ED3" s="1032"/>
      <c r="EE3" s="1032"/>
      <c r="EF3" s="1032"/>
      <c r="EG3" s="1032"/>
      <c r="EH3" s="1032"/>
    </row>
    <row r="4" spans="1:138" ht="3.75" customHeight="1"/>
    <row r="5" spans="1:138" s="366" customFormat="1" ht="15.75" customHeight="1">
      <c r="A5" s="1668" t="s">
        <v>127</v>
      </c>
      <c r="B5" s="1669"/>
      <c r="C5" s="1669"/>
      <c r="D5" s="1669"/>
      <c r="E5" s="1669"/>
      <c r="F5" s="1669"/>
      <c r="G5" s="1669"/>
      <c r="H5" s="1669"/>
      <c r="I5" s="1669"/>
      <c r="J5" s="1669"/>
      <c r="K5" s="1669"/>
      <c r="L5" s="1669"/>
      <c r="M5" s="1669"/>
      <c r="N5" s="1669"/>
      <c r="O5" s="1669"/>
      <c r="P5" s="1669"/>
      <c r="Q5" s="1669"/>
      <c r="R5" s="1669"/>
      <c r="S5" s="1669"/>
      <c r="T5" s="1669"/>
      <c r="U5" s="1669"/>
      <c r="V5" s="1669"/>
      <c r="W5" s="1669"/>
      <c r="X5" s="1669"/>
      <c r="Y5" s="1669"/>
      <c r="Z5" s="1669"/>
      <c r="AA5" s="1669"/>
      <c r="AB5" s="1669"/>
      <c r="AC5" s="1669"/>
      <c r="AD5" s="1669"/>
      <c r="AE5" s="1669"/>
      <c r="AF5" s="1669"/>
      <c r="AG5" s="1669"/>
      <c r="AH5" s="1669"/>
      <c r="AI5" s="1669"/>
      <c r="AJ5" s="1669"/>
      <c r="AK5" s="1669"/>
      <c r="AL5" s="1669"/>
      <c r="AM5" s="1670"/>
      <c r="AN5" s="1129" t="s">
        <v>370</v>
      </c>
      <c r="AO5" s="1130"/>
      <c r="AP5" s="1130"/>
      <c r="AQ5" s="1130"/>
      <c r="AR5" s="1130"/>
      <c r="AS5" s="1130"/>
      <c r="AT5" s="1130"/>
      <c r="AU5" s="1130"/>
      <c r="AV5" s="1130"/>
      <c r="AW5" s="1130"/>
      <c r="AX5" s="1130"/>
      <c r="AY5" s="1130"/>
      <c r="AZ5" s="1131"/>
      <c r="BA5" s="110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5" t="s">
        <v>133</v>
      </c>
      <c r="BU5" s="1674" t="s">
        <v>352</v>
      </c>
      <c r="BV5" s="1674"/>
      <c r="BW5" s="1674"/>
      <c r="BX5" s="1674"/>
      <c r="BY5" s="1674"/>
      <c r="BZ5" s="1674"/>
      <c r="CA5" s="361" t="s">
        <v>157</v>
      </c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2"/>
      <c r="CR5" s="110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/>
      <c r="DG5" s="361"/>
      <c r="DH5" s="361"/>
      <c r="DI5" s="361"/>
      <c r="DJ5" s="361"/>
      <c r="DK5" s="365" t="s">
        <v>133</v>
      </c>
      <c r="DL5" s="1674" t="s">
        <v>350</v>
      </c>
      <c r="DM5" s="1674"/>
      <c r="DN5" s="1674"/>
      <c r="DO5" s="1674"/>
      <c r="DP5" s="1674"/>
      <c r="DQ5" s="1674"/>
      <c r="DR5" s="361" t="s">
        <v>160</v>
      </c>
      <c r="DS5" s="361"/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/>
      <c r="EG5" s="361"/>
      <c r="EH5" s="362"/>
    </row>
    <row r="6" spans="1:138" ht="3" customHeight="1" thickBot="1">
      <c r="A6" s="1671"/>
      <c r="B6" s="1672"/>
      <c r="C6" s="1672"/>
      <c r="D6" s="1672"/>
      <c r="E6" s="1672"/>
      <c r="F6" s="1672"/>
      <c r="G6" s="1672"/>
      <c r="H6" s="1672"/>
      <c r="I6" s="1672"/>
      <c r="J6" s="1672"/>
      <c r="K6" s="1672"/>
      <c r="L6" s="1672"/>
      <c r="M6" s="1672"/>
      <c r="N6" s="1672"/>
      <c r="O6" s="1672"/>
      <c r="P6" s="1672"/>
      <c r="Q6" s="1672"/>
      <c r="R6" s="1672"/>
      <c r="S6" s="1672"/>
      <c r="T6" s="1672"/>
      <c r="U6" s="1672"/>
      <c r="V6" s="1672"/>
      <c r="W6" s="1672"/>
      <c r="X6" s="1672"/>
      <c r="Y6" s="1672"/>
      <c r="Z6" s="1672"/>
      <c r="AA6" s="1672"/>
      <c r="AB6" s="1672"/>
      <c r="AC6" s="1672"/>
      <c r="AD6" s="1672"/>
      <c r="AE6" s="1672"/>
      <c r="AF6" s="1672"/>
      <c r="AG6" s="1672"/>
      <c r="AH6" s="1672"/>
      <c r="AI6" s="1672"/>
      <c r="AJ6" s="1672"/>
      <c r="AK6" s="1672"/>
      <c r="AL6" s="1672"/>
      <c r="AM6" s="1673"/>
      <c r="AN6" s="1135"/>
      <c r="AO6" s="1136"/>
      <c r="AP6" s="1136"/>
      <c r="AQ6" s="1136"/>
      <c r="AR6" s="1136"/>
      <c r="AS6" s="1136"/>
      <c r="AT6" s="1136"/>
      <c r="AU6" s="1136"/>
      <c r="AV6" s="1136"/>
      <c r="AW6" s="1136"/>
      <c r="AX6" s="1136"/>
      <c r="AY6" s="1136"/>
      <c r="AZ6" s="1137"/>
      <c r="BA6" s="103"/>
      <c r="CQ6" s="368"/>
      <c r="CR6" s="103"/>
      <c r="EH6" s="368"/>
    </row>
    <row r="7" spans="1:138" ht="52.5" customHeight="1">
      <c r="A7" s="102"/>
      <c r="B7" s="1682" t="s">
        <v>263</v>
      </c>
      <c r="C7" s="1682"/>
      <c r="D7" s="1682"/>
      <c r="E7" s="1682"/>
      <c r="F7" s="1682"/>
      <c r="G7" s="1682"/>
      <c r="H7" s="1682"/>
      <c r="I7" s="1682"/>
      <c r="J7" s="1682"/>
      <c r="K7" s="1682"/>
      <c r="L7" s="1682"/>
      <c r="M7" s="1682"/>
      <c r="N7" s="1682"/>
      <c r="O7" s="1682"/>
      <c r="P7" s="1682"/>
      <c r="Q7" s="1682"/>
      <c r="R7" s="1682"/>
      <c r="S7" s="1682"/>
      <c r="T7" s="1682"/>
      <c r="U7" s="1682"/>
      <c r="V7" s="1682"/>
      <c r="W7" s="1682"/>
      <c r="X7" s="1682"/>
      <c r="Y7" s="1682"/>
      <c r="Z7" s="1682"/>
      <c r="AA7" s="1682"/>
      <c r="AB7" s="1682"/>
      <c r="AC7" s="1682"/>
      <c r="AD7" s="1682"/>
      <c r="AE7" s="1682"/>
      <c r="AF7" s="1682"/>
      <c r="AG7" s="1682"/>
      <c r="AH7" s="1682"/>
      <c r="AI7" s="1682"/>
      <c r="AJ7" s="1682"/>
      <c r="AK7" s="1682"/>
      <c r="AL7" s="1682"/>
      <c r="AM7" s="1683"/>
      <c r="AN7" s="1684">
        <v>5260</v>
      </c>
      <c r="AO7" s="1684"/>
      <c r="AP7" s="1684"/>
      <c r="AQ7" s="1684"/>
      <c r="AR7" s="1684"/>
      <c r="AS7" s="1684"/>
      <c r="AT7" s="1684"/>
      <c r="AU7" s="1684"/>
      <c r="AV7" s="1684"/>
      <c r="AW7" s="1684"/>
      <c r="AX7" s="1684"/>
      <c r="AY7" s="1684"/>
      <c r="AZ7" s="430"/>
      <c r="BA7" s="1685">
        <f>SUM(BA9:CQ21)</f>
        <v>2816.0010000000002</v>
      </c>
      <c r="BB7" s="1686"/>
      <c r="BC7" s="1686"/>
      <c r="BD7" s="1686"/>
      <c r="BE7" s="1686"/>
      <c r="BF7" s="1686"/>
      <c r="BG7" s="1686"/>
      <c r="BH7" s="1686"/>
      <c r="BI7" s="1686"/>
      <c r="BJ7" s="1686"/>
      <c r="BK7" s="1686"/>
      <c r="BL7" s="1686"/>
      <c r="BM7" s="1686"/>
      <c r="BN7" s="1686"/>
      <c r="BO7" s="1686"/>
      <c r="BP7" s="1686"/>
      <c r="BQ7" s="1686"/>
      <c r="BR7" s="1686"/>
      <c r="BS7" s="1686"/>
      <c r="BT7" s="1686"/>
      <c r="BU7" s="1686"/>
      <c r="BV7" s="1686"/>
      <c r="BW7" s="1686"/>
      <c r="BX7" s="1686"/>
      <c r="BY7" s="1686"/>
      <c r="BZ7" s="1686"/>
      <c r="CA7" s="1686"/>
      <c r="CB7" s="1686"/>
      <c r="CC7" s="1686"/>
      <c r="CD7" s="1686"/>
      <c r="CE7" s="1686"/>
      <c r="CF7" s="1686"/>
      <c r="CG7" s="1686"/>
      <c r="CH7" s="1686"/>
      <c r="CI7" s="1686"/>
      <c r="CJ7" s="1686"/>
      <c r="CK7" s="1686"/>
      <c r="CL7" s="1686"/>
      <c r="CM7" s="1686"/>
      <c r="CN7" s="1686"/>
      <c r="CO7" s="1686"/>
      <c r="CP7" s="1686"/>
      <c r="CQ7" s="1687"/>
      <c r="CR7" s="1685">
        <f>SUM(CR9:EH21)</f>
        <v>10708.995999999999</v>
      </c>
      <c r="CS7" s="1686"/>
      <c r="CT7" s="1686"/>
      <c r="CU7" s="1686"/>
      <c r="CV7" s="1686"/>
      <c r="CW7" s="1686"/>
      <c r="CX7" s="1686"/>
      <c r="CY7" s="1686"/>
      <c r="CZ7" s="1686"/>
      <c r="DA7" s="1686"/>
      <c r="DB7" s="1686"/>
      <c r="DC7" s="1686"/>
      <c r="DD7" s="1686"/>
      <c r="DE7" s="1686"/>
      <c r="DF7" s="1686"/>
      <c r="DG7" s="1686"/>
      <c r="DH7" s="1686"/>
      <c r="DI7" s="1686"/>
      <c r="DJ7" s="1686"/>
      <c r="DK7" s="1686"/>
      <c r="DL7" s="1686"/>
      <c r="DM7" s="1686"/>
      <c r="DN7" s="1686"/>
      <c r="DO7" s="1686"/>
      <c r="DP7" s="1686"/>
      <c r="DQ7" s="1686"/>
      <c r="DR7" s="1686"/>
      <c r="DS7" s="1686"/>
      <c r="DT7" s="1686"/>
      <c r="DU7" s="1686"/>
      <c r="DV7" s="1686"/>
      <c r="DW7" s="1686"/>
      <c r="DX7" s="1686"/>
      <c r="DY7" s="1686"/>
      <c r="DZ7" s="1686"/>
      <c r="EA7" s="1686"/>
      <c r="EB7" s="1686"/>
      <c r="EC7" s="1686"/>
      <c r="ED7" s="1686"/>
      <c r="EE7" s="1686"/>
      <c r="EF7" s="1686"/>
      <c r="EG7" s="1686"/>
      <c r="EH7" s="1688"/>
    </row>
    <row r="8" spans="1:138" ht="12.75" customHeight="1">
      <c r="A8" s="102"/>
      <c r="B8" s="1689" t="s">
        <v>136</v>
      </c>
      <c r="C8" s="1689"/>
      <c r="D8" s="1689"/>
      <c r="E8" s="1689"/>
      <c r="F8" s="1689"/>
      <c r="G8" s="1689"/>
      <c r="H8" s="1689"/>
      <c r="I8" s="1689"/>
      <c r="J8" s="1689"/>
      <c r="K8" s="1689"/>
      <c r="L8" s="1689"/>
      <c r="M8" s="1689"/>
      <c r="N8" s="1689"/>
      <c r="O8" s="1689"/>
      <c r="P8" s="1689"/>
      <c r="Q8" s="1689"/>
      <c r="R8" s="1689"/>
      <c r="S8" s="1689"/>
      <c r="T8" s="1689"/>
      <c r="U8" s="1689"/>
      <c r="V8" s="1689"/>
      <c r="W8" s="1689"/>
      <c r="X8" s="1689"/>
      <c r="Y8" s="1689"/>
      <c r="Z8" s="1689"/>
      <c r="AA8" s="1689"/>
      <c r="AB8" s="1689"/>
      <c r="AC8" s="1689"/>
      <c r="AD8" s="1689"/>
      <c r="AE8" s="1689"/>
      <c r="AF8" s="1689"/>
      <c r="AG8" s="1689"/>
      <c r="AH8" s="1689"/>
      <c r="AI8" s="1689"/>
      <c r="AJ8" s="1689"/>
      <c r="AK8" s="1689"/>
      <c r="AL8" s="1689"/>
      <c r="AM8" s="1690"/>
      <c r="AN8" s="1155"/>
      <c r="AO8" s="1156"/>
      <c r="AP8" s="1156"/>
      <c r="AQ8" s="1156"/>
      <c r="AR8" s="1156"/>
      <c r="AS8" s="1156"/>
      <c r="AT8" s="1156"/>
      <c r="AU8" s="1156"/>
      <c r="AV8" s="1156"/>
      <c r="AW8" s="1156"/>
      <c r="AX8" s="1156"/>
      <c r="AY8" s="1156"/>
      <c r="AZ8" s="1156"/>
      <c r="BA8" s="991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9"/>
      <c r="CR8" s="507"/>
      <c r="CS8" s="508"/>
      <c r="CT8" s="508"/>
      <c r="CU8" s="508"/>
      <c r="CV8" s="508"/>
      <c r="CW8" s="508"/>
      <c r="CX8" s="508"/>
      <c r="CY8" s="508"/>
      <c r="CZ8" s="508"/>
      <c r="DA8" s="508"/>
      <c r="DB8" s="508"/>
      <c r="DC8" s="508"/>
      <c r="DD8" s="508"/>
      <c r="DE8" s="508"/>
      <c r="DF8" s="508"/>
      <c r="DG8" s="508"/>
      <c r="DH8" s="508"/>
      <c r="DI8" s="508"/>
      <c r="DJ8" s="508"/>
      <c r="DK8" s="508"/>
      <c r="DL8" s="508"/>
      <c r="DM8" s="508"/>
      <c r="DN8" s="508"/>
      <c r="DO8" s="508"/>
      <c r="DP8" s="508"/>
      <c r="DQ8" s="508"/>
      <c r="DR8" s="508"/>
      <c r="DS8" s="508"/>
      <c r="DT8" s="508"/>
      <c r="DU8" s="508"/>
      <c r="DV8" s="508"/>
      <c r="DW8" s="508"/>
      <c r="DX8" s="508"/>
      <c r="DY8" s="508"/>
      <c r="DZ8" s="508"/>
      <c r="EA8" s="508"/>
      <c r="EB8" s="508"/>
      <c r="EC8" s="508"/>
      <c r="ED8" s="508"/>
      <c r="EE8" s="508"/>
      <c r="EF8" s="508"/>
      <c r="EG8" s="508"/>
      <c r="EH8" s="992"/>
    </row>
    <row r="9" spans="1:138" ht="12.75" customHeight="1">
      <c r="A9" s="107"/>
      <c r="B9" s="1691" t="s">
        <v>486</v>
      </c>
      <c r="C9" s="1691"/>
      <c r="D9" s="1691"/>
      <c r="E9" s="1691"/>
      <c r="F9" s="1691"/>
      <c r="G9" s="1691"/>
      <c r="H9" s="1691"/>
      <c r="I9" s="1691"/>
      <c r="J9" s="1691"/>
      <c r="K9" s="1691"/>
      <c r="L9" s="1691"/>
      <c r="M9" s="1691"/>
      <c r="N9" s="1691"/>
      <c r="O9" s="1691"/>
      <c r="P9" s="1691"/>
      <c r="Q9" s="1691"/>
      <c r="R9" s="1691"/>
      <c r="S9" s="1691"/>
      <c r="T9" s="1691"/>
      <c r="U9" s="1691"/>
      <c r="V9" s="1691"/>
      <c r="W9" s="1691"/>
      <c r="X9" s="1691"/>
      <c r="Y9" s="1691"/>
      <c r="Z9" s="1691"/>
      <c r="AA9" s="1691"/>
      <c r="AB9" s="1691"/>
      <c r="AC9" s="1691"/>
      <c r="AD9" s="1691"/>
      <c r="AE9" s="1691"/>
      <c r="AF9" s="1691"/>
      <c r="AG9" s="1691"/>
      <c r="AH9" s="1691"/>
      <c r="AI9" s="1691"/>
      <c r="AJ9" s="1691"/>
      <c r="AK9" s="1691"/>
      <c r="AL9" s="1691"/>
      <c r="AM9" s="1692"/>
      <c r="AN9" s="1161"/>
      <c r="AO9" s="1162"/>
      <c r="AP9" s="1162"/>
      <c r="AQ9" s="1162"/>
      <c r="AR9" s="1162"/>
      <c r="AS9" s="1162"/>
      <c r="AT9" s="1162"/>
      <c r="AU9" s="1162"/>
      <c r="AV9" s="1162"/>
      <c r="AW9" s="1162"/>
      <c r="AX9" s="1162"/>
      <c r="AY9" s="1162"/>
      <c r="AZ9" s="1162"/>
      <c r="BA9" s="1677">
        <v>0</v>
      </c>
      <c r="BB9" s="1678"/>
      <c r="BC9" s="1678"/>
      <c r="BD9" s="1678"/>
      <c r="BE9" s="1678"/>
      <c r="BF9" s="1678"/>
      <c r="BG9" s="1678"/>
      <c r="BH9" s="1678"/>
      <c r="BI9" s="1678"/>
      <c r="BJ9" s="1678"/>
      <c r="BK9" s="1678"/>
      <c r="BL9" s="1678"/>
      <c r="BM9" s="1678"/>
      <c r="BN9" s="1678"/>
      <c r="BO9" s="1678"/>
      <c r="BP9" s="1678"/>
      <c r="BQ9" s="1678"/>
      <c r="BR9" s="1678"/>
      <c r="BS9" s="1678"/>
      <c r="BT9" s="1678"/>
      <c r="BU9" s="1678"/>
      <c r="BV9" s="1678"/>
      <c r="BW9" s="1678"/>
      <c r="BX9" s="1678"/>
      <c r="BY9" s="1678"/>
      <c r="BZ9" s="1678"/>
      <c r="CA9" s="1678"/>
      <c r="CB9" s="1678"/>
      <c r="CC9" s="1678"/>
      <c r="CD9" s="1678"/>
      <c r="CE9" s="1678"/>
      <c r="CF9" s="1678"/>
      <c r="CG9" s="1678"/>
      <c r="CH9" s="1678"/>
      <c r="CI9" s="1678"/>
      <c r="CJ9" s="1678"/>
      <c r="CK9" s="1678"/>
      <c r="CL9" s="1678"/>
      <c r="CM9" s="1678"/>
      <c r="CN9" s="1678"/>
      <c r="CO9" s="1678"/>
      <c r="CP9" s="1678"/>
      <c r="CQ9" s="1679"/>
      <c r="CR9" s="1680">
        <v>131</v>
      </c>
      <c r="CS9" s="1678"/>
      <c r="CT9" s="1678"/>
      <c r="CU9" s="1678"/>
      <c r="CV9" s="1678"/>
      <c r="CW9" s="1678"/>
      <c r="CX9" s="1678"/>
      <c r="CY9" s="1678"/>
      <c r="CZ9" s="1678"/>
      <c r="DA9" s="1678"/>
      <c r="DB9" s="1678"/>
      <c r="DC9" s="1678"/>
      <c r="DD9" s="1678"/>
      <c r="DE9" s="1678"/>
      <c r="DF9" s="1678"/>
      <c r="DG9" s="1678"/>
      <c r="DH9" s="1678"/>
      <c r="DI9" s="1678"/>
      <c r="DJ9" s="1678"/>
      <c r="DK9" s="1678"/>
      <c r="DL9" s="1678"/>
      <c r="DM9" s="1678"/>
      <c r="DN9" s="1678"/>
      <c r="DO9" s="1678"/>
      <c r="DP9" s="1678"/>
      <c r="DQ9" s="1678"/>
      <c r="DR9" s="1678"/>
      <c r="DS9" s="1678"/>
      <c r="DT9" s="1678"/>
      <c r="DU9" s="1678"/>
      <c r="DV9" s="1678"/>
      <c r="DW9" s="1678"/>
      <c r="DX9" s="1678"/>
      <c r="DY9" s="1678"/>
      <c r="DZ9" s="1678"/>
      <c r="EA9" s="1678"/>
      <c r="EB9" s="1678"/>
      <c r="EC9" s="1678"/>
      <c r="ED9" s="1678"/>
      <c r="EE9" s="1678"/>
      <c r="EF9" s="1678"/>
      <c r="EG9" s="1678"/>
      <c r="EH9" s="1681"/>
    </row>
    <row r="10" spans="1:138" ht="12.75" customHeight="1">
      <c r="A10" s="308"/>
      <c r="B10" s="1675" t="s">
        <v>487</v>
      </c>
      <c r="C10" s="1675"/>
      <c r="D10" s="1675"/>
      <c r="E10" s="1675"/>
      <c r="F10" s="1675"/>
      <c r="G10" s="1675"/>
      <c r="H10" s="1675"/>
      <c r="I10" s="1675"/>
      <c r="J10" s="1675"/>
      <c r="K10" s="1675"/>
      <c r="L10" s="1675"/>
      <c r="M10" s="1675"/>
      <c r="N10" s="1675"/>
      <c r="O10" s="1675"/>
      <c r="P10" s="1675"/>
      <c r="Q10" s="1675"/>
      <c r="R10" s="1675"/>
      <c r="S10" s="1675"/>
      <c r="T10" s="1675"/>
      <c r="U10" s="1675"/>
      <c r="V10" s="1675"/>
      <c r="W10" s="1675"/>
      <c r="X10" s="1675"/>
      <c r="Y10" s="1675"/>
      <c r="Z10" s="1675"/>
      <c r="AA10" s="1675"/>
      <c r="AB10" s="1675"/>
      <c r="AC10" s="1675"/>
      <c r="AD10" s="1675"/>
      <c r="AE10" s="1675"/>
      <c r="AF10" s="1675"/>
      <c r="AG10" s="1675"/>
      <c r="AH10" s="1675"/>
      <c r="AI10" s="1675"/>
      <c r="AJ10" s="1675"/>
      <c r="AK10" s="1675"/>
      <c r="AL10" s="1675"/>
      <c r="AM10" s="1676"/>
      <c r="AN10" s="1161"/>
      <c r="AO10" s="1162"/>
      <c r="AP10" s="1162"/>
      <c r="AQ10" s="1162"/>
      <c r="AR10" s="1162"/>
      <c r="AS10" s="1162"/>
      <c r="AT10" s="1162"/>
      <c r="AU10" s="1162"/>
      <c r="AV10" s="1162"/>
      <c r="AW10" s="1162"/>
      <c r="AX10" s="1162"/>
      <c r="AY10" s="1162"/>
      <c r="AZ10" s="1162"/>
      <c r="BA10" s="1677">
        <v>269</v>
      </c>
      <c r="BB10" s="1678"/>
      <c r="BC10" s="1678"/>
      <c r="BD10" s="1678"/>
      <c r="BE10" s="1678"/>
      <c r="BF10" s="1678"/>
      <c r="BG10" s="1678"/>
      <c r="BH10" s="1678"/>
      <c r="BI10" s="1678"/>
      <c r="BJ10" s="1678"/>
      <c r="BK10" s="1678"/>
      <c r="BL10" s="1678"/>
      <c r="BM10" s="1678"/>
      <c r="BN10" s="1678"/>
      <c r="BO10" s="1678"/>
      <c r="BP10" s="1678"/>
      <c r="BQ10" s="1678"/>
      <c r="BR10" s="1678"/>
      <c r="BS10" s="1678"/>
      <c r="BT10" s="1678"/>
      <c r="BU10" s="1678"/>
      <c r="BV10" s="1678"/>
      <c r="BW10" s="1678"/>
      <c r="BX10" s="1678"/>
      <c r="BY10" s="1678"/>
      <c r="BZ10" s="1678"/>
      <c r="CA10" s="1678"/>
      <c r="CB10" s="1678"/>
      <c r="CC10" s="1678"/>
      <c r="CD10" s="1678"/>
      <c r="CE10" s="1678"/>
      <c r="CF10" s="1678"/>
      <c r="CG10" s="1678"/>
      <c r="CH10" s="1678"/>
      <c r="CI10" s="1678"/>
      <c r="CJ10" s="1678"/>
      <c r="CK10" s="1678"/>
      <c r="CL10" s="1678"/>
      <c r="CM10" s="1678"/>
      <c r="CN10" s="1678"/>
      <c r="CO10" s="1678"/>
      <c r="CP10" s="1678"/>
      <c r="CQ10" s="1679"/>
      <c r="CR10" s="1680">
        <v>0</v>
      </c>
      <c r="CS10" s="1678"/>
      <c r="CT10" s="1678"/>
      <c r="CU10" s="1678"/>
      <c r="CV10" s="1678"/>
      <c r="CW10" s="1678"/>
      <c r="CX10" s="1678"/>
      <c r="CY10" s="1678"/>
      <c r="CZ10" s="1678"/>
      <c r="DA10" s="1678"/>
      <c r="DB10" s="1678"/>
      <c r="DC10" s="1678"/>
      <c r="DD10" s="1678"/>
      <c r="DE10" s="1678"/>
      <c r="DF10" s="1678"/>
      <c r="DG10" s="1678"/>
      <c r="DH10" s="1678"/>
      <c r="DI10" s="1678"/>
      <c r="DJ10" s="1678"/>
      <c r="DK10" s="1678"/>
      <c r="DL10" s="1678"/>
      <c r="DM10" s="1678"/>
      <c r="DN10" s="1678"/>
      <c r="DO10" s="1678"/>
      <c r="DP10" s="1678"/>
      <c r="DQ10" s="1678"/>
      <c r="DR10" s="1678"/>
      <c r="DS10" s="1678"/>
      <c r="DT10" s="1678"/>
      <c r="DU10" s="1678"/>
      <c r="DV10" s="1678"/>
      <c r="DW10" s="1678"/>
      <c r="DX10" s="1678"/>
      <c r="DY10" s="1678"/>
      <c r="DZ10" s="1678"/>
      <c r="EA10" s="1678"/>
      <c r="EB10" s="1678"/>
      <c r="EC10" s="1678"/>
      <c r="ED10" s="1678"/>
      <c r="EE10" s="1678"/>
      <c r="EF10" s="1678"/>
      <c r="EG10" s="1678"/>
      <c r="EH10" s="1681"/>
    </row>
    <row r="11" spans="1:138" ht="12.75" customHeight="1">
      <c r="A11" s="308"/>
      <c r="B11" s="1675" t="s">
        <v>488</v>
      </c>
      <c r="C11" s="1675"/>
      <c r="D11" s="1675"/>
      <c r="E11" s="1675"/>
      <c r="F11" s="1675"/>
      <c r="G11" s="1675"/>
      <c r="H11" s="1675"/>
      <c r="I11" s="1675"/>
      <c r="J11" s="1675"/>
      <c r="K11" s="1675"/>
      <c r="L11" s="1675"/>
      <c r="M11" s="1675"/>
      <c r="N11" s="1675"/>
      <c r="O11" s="1675"/>
      <c r="P11" s="1675"/>
      <c r="Q11" s="1675"/>
      <c r="R11" s="1675"/>
      <c r="S11" s="1675"/>
      <c r="T11" s="1675"/>
      <c r="U11" s="1675"/>
      <c r="V11" s="1675"/>
      <c r="W11" s="1675"/>
      <c r="X11" s="1675"/>
      <c r="Y11" s="1675"/>
      <c r="Z11" s="1675"/>
      <c r="AA11" s="1675"/>
      <c r="AB11" s="1675"/>
      <c r="AC11" s="1675"/>
      <c r="AD11" s="1675"/>
      <c r="AE11" s="1675"/>
      <c r="AF11" s="1675"/>
      <c r="AG11" s="1675"/>
      <c r="AH11" s="1675"/>
      <c r="AI11" s="1675"/>
      <c r="AJ11" s="1675"/>
      <c r="AK11" s="1675"/>
      <c r="AL11" s="1675"/>
      <c r="AM11" s="1676"/>
      <c r="AN11" s="1161"/>
      <c r="AO11" s="1162"/>
      <c r="AP11" s="1162"/>
      <c r="AQ11" s="1162"/>
      <c r="AR11" s="1162"/>
      <c r="AS11" s="1162"/>
      <c r="AT11" s="1162"/>
      <c r="AU11" s="1162"/>
      <c r="AV11" s="1162"/>
      <c r="AW11" s="1162"/>
      <c r="AX11" s="1162"/>
      <c r="AY11" s="1162"/>
      <c r="AZ11" s="1162"/>
      <c r="BA11" s="1693">
        <v>23</v>
      </c>
      <c r="BB11" s="1694"/>
      <c r="BC11" s="1694"/>
      <c r="BD11" s="1694"/>
      <c r="BE11" s="1694"/>
      <c r="BF11" s="1694"/>
      <c r="BG11" s="1694"/>
      <c r="BH11" s="1694"/>
      <c r="BI11" s="1694"/>
      <c r="BJ11" s="1694"/>
      <c r="BK11" s="1694"/>
      <c r="BL11" s="1694"/>
      <c r="BM11" s="1694"/>
      <c r="BN11" s="1694"/>
      <c r="BO11" s="1694"/>
      <c r="BP11" s="1694"/>
      <c r="BQ11" s="1694"/>
      <c r="BR11" s="1694"/>
      <c r="BS11" s="1694"/>
      <c r="BT11" s="1694"/>
      <c r="BU11" s="1694"/>
      <c r="BV11" s="1694"/>
      <c r="BW11" s="1694"/>
      <c r="BX11" s="1694"/>
      <c r="BY11" s="1694"/>
      <c r="BZ11" s="1694"/>
      <c r="CA11" s="1694"/>
      <c r="CB11" s="1694"/>
      <c r="CC11" s="1694"/>
      <c r="CD11" s="1694"/>
      <c r="CE11" s="1694"/>
      <c r="CF11" s="1694"/>
      <c r="CG11" s="1694"/>
      <c r="CH11" s="1694"/>
      <c r="CI11" s="1694"/>
      <c r="CJ11" s="1694"/>
      <c r="CK11" s="1694"/>
      <c r="CL11" s="1694"/>
      <c r="CM11" s="1694"/>
      <c r="CN11" s="1694"/>
      <c r="CO11" s="1694"/>
      <c r="CP11" s="1694"/>
      <c r="CQ11" s="1695"/>
      <c r="CR11" s="1680">
        <v>0</v>
      </c>
      <c r="CS11" s="1678"/>
      <c r="CT11" s="1678"/>
      <c r="CU11" s="1678"/>
      <c r="CV11" s="1678"/>
      <c r="CW11" s="1678"/>
      <c r="CX11" s="1678"/>
      <c r="CY11" s="1678"/>
      <c r="CZ11" s="1678"/>
      <c r="DA11" s="1678"/>
      <c r="DB11" s="1678"/>
      <c r="DC11" s="1678"/>
      <c r="DD11" s="1678"/>
      <c r="DE11" s="1678"/>
      <c r="DF11" s="1678"/>
      <c r="DG11" s="1678"/>
      <c r="DH11" s="1678"/>
      <c r="DI11" s="1678"/>
      <c r="DJ11" s="1678"/>
      <c r="DK11" s="1678"/>
      <c r="DL11" s="1678"/>
      <c r="DM11" s="1678"/>
      <c r="DN11" s="1678"/>
      <c r="DO11" s="1678"/>
      <c r="DP11" s="1678"/>
      <c r="DQ11" s="1678"/>
      <c r="DR11" s="1678"/>
      <c r="DS11" s="1678"/>
      <c r="DT11" s="1678"/>
      <c r="DU11" s="1678"/>
      <c r="DV11" s="1678"/>
      <c r="DW11" s="1678"/>
      <c r="DX11" s="1678"/>
      <c r="DY11" s="1678"/>
      <c r="DZ11" s="1678"/>
      <c r="EA11" s="1678"/>
      <c r="EB11" s="1678"/>
      <c r="EC11" s="1678"/>
      <c r="ED11" s="1678"/>
      <c r="EE11" s="1678"/>
      <c r="EF11" s="1678"/>
      <c r="EG11" s="1678"/>
      <c r="EH11" s="1681"/>
    </row>
    <row r="12" spans="1:138" ht="12.75" customHeight="1">
      <c r="A12" s="308"/>
      <c r="B12" s="1675" t="s">
        <v>489</v>
      </c>
      <c r="C12" s="1675"/>
      <c r="D12" s="1675"/>
      <c r="E12" s="1675"/>
      <c r="F12" s="1675"/>
      <c r="G12" s="1675"/>
      <c r="H12" s="1675"/>
      <c r="I12" s="1675"/>
      <c r="J12" s="1675"/>
      <c r="K12" s="1675"/>
      <c r="L12" s="1675"/>
      <c r="M12" s="1675"/>
      <c r="N12" s="1675"/>
      <c r="O12" s="1675"/>
      <c r="P12" s="1675"/>
      <c r="Q12" s="1675"/>
      <c r="R12" s="1675"/>
      <c r="S12" s="1675"/>
      <c r="T12" s="1675"/>
      <c r="U12" s="1675"/>
      <c r="V12" s="1675"/>
      <c r="W12" s="1675"/>
      <c r="X12" s="1675"/>
      <c r="Y12" s="1675"/>
      <c r="Z12" s="1675"/>
      <c r="AA12" s="1675"/>
      <c r="AB12" s="1675"/>
      <c r="AC12" s="1675"/>
      <c r="AD12" s="1675"/>
      <c r="AE12" s="1675"/>
      <c r="AF12" s="1675"/>
      <c r="AG12" s="1675"/>
      <c r="AH12" s="1675"/>
      <c r="AI12" s="1675"/>
      <c r="AJ12" s="1675"/>
      <c r="AK12" s="1675"/>
      <c r="AL12" s="1675"/>
      <c r="AM12" s="1676"/>
      <c r="AN12" s="1161"/>
      <c r="AO12" s="1162"/>
      <c r="AP12" s="1162"/>
      <c r="AQ12" s="1162"/>
      <c r="AR12" s="1162"/>
      <c r="AS12" s="1162"/>
      <c r="AT12" s="1162"/>
      <c r="AU12" s="1162"/>
      <c r="AV12" s="1162"/>
      <c r="AW12" s="1162"/>
      <c r="AX12" s="1162"/>
      <c r="AY12" s="1162"/>
      <c r="AZ12" s="1162"/>
      <c r="BA12" s="1677">
        <v>2</v>
      </c>
      <c r="BB12" s="1678"/>
      <c r="BC12" s="1678"/>
      <c r="BD12" s="1678"/>
      <c r="BE12" s="1678"/>
      <c r="BF12" s="1678"/>
      <c r="BG12" s="1678"/>
      <c r="BH12" s="1678"/>
      <c r="BI12" s="1678"/>
      <c r="BJ12" s="1678"/>
      <c r="BK12" s="1678"/>
      <c r="BL12" s="1678"/>
      <c r="BM12" s="1678"/>
      <c r="BN12" s="1678"/>
      <c r="BO12" s="1678"/>
      <c r="BP12" s="1678"/>
      <c r="BQ12" s="1678"/>
      <c r="BR12" s="1678"/>
      <c r="BS12" s="1678"/>
      <c r="BT12" s="1678"/>
      <c r="BU12" s="1678"/>
      <c r="BV12" s="1678"/>
      <c r="BW12" s="1678"/>
      <c r="BX12" s="1678"/>
      <c r="BY12" s="1678"/>
      <c r="BZ12" s="1678"/>
      <c r="CA12" s="1678"/>
      <c r="CB12" s="1678"/>
      <c r="CC12" s="1678"/>
      <c r="CD12" s="1678"/>
      <c r="CE12" s="1678"/>
      <c r="CF12" s="1678"/>
      <c r="CG12" s="1678"/>
      <c r="CH12" s="1678"/>
      <c r="CI12" s="1678"/>
      <c r="CJ12" s="1678"/>
      <c r="CK12" s="1678"/>
      <c r="CL12" s="1678"/>
      <c r="CM12" s="1678"/>
      <c r="CN12" s="1678"/>
      <c r="CO12" s="1678"/>
      <c r="CP12" s="1678"/>
      <c r="CQ12" s="1679"/>
      <c r="CR12" s="1680">
        <v>0</v>
      </c>
      <c r="CS12" s="1678"/>
      <c r="CT12" s="1678"/>
      <c r="CU12" s="1678"/>
      <c r="CV12" s="1678"/>
      <c r="CW12" s="1678"/>
      <c r="CX12" s="1678"/>
      <c r="CY12" s="1678"/>
      <c r="CZ12" s="1678"/>
      <c r="DA12" s="1678"/>
      <c r="DB12" s="1678"/>
      <c r="DC12" s="1678"/>
      <c r="DD12" s="1678"/>
      <c r="DE12" s="1678"/>
      <c r="DF12" s="1678"/>
      <c r="DG12" s="1678"/>
      <c r="DH12" s="1678"/>
      <c r="DI12" s="1678"/>
      <c r="DJ12" s="1678"/>
      <c r="DK12" s="1678"/>
      <c r="DL12" s="1678"/>
      <c r="DM12" s="1678"/>
      <c r="DN12" s="1678"/>
      <c r="DO12" s="1678"/>
      <c r="DP12" s="1678"/>
      <c r="DQ12" s="1678"/>
      <c r="DR12" s="1678"/>
      <c r="DS12" s="1678"/>
      <c r="DT12" s="1678"/>
      <c r="DU12" s="1678"/>
      <c r="DV12" s="1678"/>
      <c r="DW12" s="1678"/>
      <c r="DX12" s="1678"/>
      <c r="DY12" s="1678"/>
      <c r="DZ12" s="1678"/>
      <c r="EA12" s="1678"/>
      <c r="EB12" s="1678"/>
      <c r="EC12" s="1678"/>
      <c r="ED12" s="1678"/>
      <c r="EE12" s="1678"/>
      <c r="EF12" s="1678"/>
      <c r="EG12" s="1678"/>
      <c r="EH12" s="1681"/>
    </row>
    <row r="13" spans="1:138" ht="12.75" customHeight="1">
      <c r="A13" s="308"/>
      <c r="B13" s="1675" t="s">
        <v>490</v>
      </c>
      <c r="C13" s="1675"/>
      <c r="D13" s="1675"/>
      <c r="E13" s="1675"/>
      <c r="F13" s="1675"/>
      <c r="G13" s="1675"/>
      <c r="H13" s="1675"/>
      <c r="I13" s="1675"/>
      <c r="J13" s="1675"/>
      <c r="K13" s="1675"/>
      <c r="L13" s="1675"/>
      <c r="M13" s="1675"/>
      <c r="N13" s="1675"/>
      <c r="O13" s="1675"/>
      <c r="P13" s="1675"/>
      <c r="Q13" s="1675"/>
      <c r="R13" s="1675"/>
      <c r="S13" s="1675"/>
      <c r="T13" s="1675"/>
      <c r="U13" s="1675"/>
      <c r="V13" s="1675"/>
      <c r="W13" s="1675"/>
      <c r="X13" s="1675"/>
      <c r="Y13" s="1675"/>
      <c r="Z13" s="1675"/>
      <c r="AA13" s="1675"/>
      <c r="AB13" s="1675"/>
      <c r="AC13" s="1675"/>
      <c r="AD13" s="1675"/>
      <c r="AE13" s="1675"/>
      <c r="AF13" s="1675"/>
      <c r="AG13" s="1675"/>
      <c r="AH13" s="1675"/>
      <c r="AI13" s="1675"/>
      <c r="AJ13" s="1675"/>
      <c r="AK13" s="1675"/>
      <c r="AL13" s="1675"/>
      <c r="AM13" s="1676"/>
      <c r="AN13" s="1161"/>
      <c r="AO13" s="1162"/>
      <c r="AP13" s="1162"/>
      <c r="AQ13" s="1162"/>
      <c r="AR13" s="1162"/>
      <c r="AS13" s="1162"/>
      <c r="AT13" s="1162"/>
      <c r="AU13" s="1162"/>
      <c r="AV13" s="1162"/>
      <c r="AW13" s="1162"/>
      <c r="AX13" s="1162"/>
      <c r="AY13" s="1162"/>
      <c r="AZ13" s="1162"/>
      <c r="BA13" s="1677">
        <v>141.001</v>
      </c>
      <c r="BB13" s="1678"/>
      <c r="BC13" s="1678"/>
      <c r="BD13" s="1678"/>
      <c r="BE13" s="1678"/>
      <c r="BF13" s="1678"/>
      <c r="BG13" s="1678"/>
      <c r="BH13" s="1678"/>
      <c r="BI13" s="1678"/>
      <c r="BJ13" s="1678"/>
      <c r="BK13" s="1678"/>
      <c r="BL13" s="1678"/>
      <c r="BM13" s="1678"/>
      <c r="BN13" s="1678"/>
      <c r="BO13" s="1678"/>
      <c r="BP13" s="1678"/>
      <c r="BQ13" s="1678"/>
      <c r="BR13" s="1678"/>
      <c r="BS13" s="1678"/>
      <c r="BT13" s="1678"/>
      <c r="BU13" s="1678"/>
      <c r="BV13" s="1678"/>
      <c r="BW13" s="1678"/>
      <c r="BX13" s="1678"/>
      <c r="BY13" s="1678"/>
      <c r="BZ13" s="1678"/>
      <c r="CA13" s="1678"/>
      <c r="CB13" s="1678"/>
      <c r="CC13" s="1678"/>
      <c r="CD13" s="1678"/>
      <c r="CE13" s="1678"/>
      <c r="CF13" s="1678"/>
      <c r="CG13" s="1678"/>
      <c r="CH13" s="1678"/>
      <c r="CI13" s="1678"/>
      <c r="CJ13" s="1678"/>
      <c r="CK13" s="1678"/>
      <c r="CL13" s="1678"/>
      <c r="CM13" s="1678"/>
      <c r="CN13" s="1678"/>
      <c r="CO13" s="1678"/>
      <c r="CP13" s="1678"/>
      <c r="CQ13" s="1679"/>
      <c r="CR13" s="1680">
        <v>0</v>
      </c>
      <c r="CS13" s="1678"/>
      <c r="CT13" s="1678"/>
      <c r="CU13" s="1678"/>
      <c r="CV13" s="1678"/>
      <c r="CW13" s="1678"/>
      <c r="CX13" s="1678"/>
      <c r="CY13" s="1678"/>
      <c r="CZ13" s="1678"/>
      <c r="DA13" s="1678"/>
      <c r="DB13" s="1678"/>
      <c r="DC13" s="1678"/>
      <c r="DD13" s="1678"/>
      <c r="DE13" s="1678"/>
      <c r="DF13" s="1678"/>
      <c r="DG13" s="1678"/>
      <c r="DH13" s="1678"/>
      <c r="DI13" s="1678"/>
      <c r="DJ13" s="1678"/>
      <c r="DK13" s="1678"/>
      <c r="DL13" s="1678"/>
      <c r="DM13" s="1678"/>
      <c r="DN13" s="1678"/>
      <c r="DO13" s="1678"/>
      <c r="DP13" s="1678"/>
      <c r="DQ13" s="1678"/>
      <c r="DR13" s="1678"/>
      <c r="DS13" s="1678"/>
      <c r="DT13" s="1678"/>
      <c r="DU13" s="1678"/>
      <c r="DV13" s="1678"/>
      <c r="DW13" s="1678"/>
      <c r="DX13" s="1678"/>
      <c r="DY13" s="1678"/>
      <c r="DZ13" s="1678"/>
      <c r="EA13" s="1678"/>
      <c r="EB13" s="1678"/>
      <c r="EC13" s="1678"/>
      <c r="ED13" s="1678"/>
      <c r="EE13" s="1678"/>
      <c r="EF13" s="1678"/>
      <c r="EG13" s="1678"/>
      <c r="EH13" s="1681"/>
    </row>
    <row r="14" spans="1:138" ht="12.75" customHeight="1">
      <c r="A14" s="308"/>
      <c r="B14" s="1675" t="s">
        <v>491</v>
      </c>
      <c r="C14" s="1675"/>
      <c r="D14" s="1675"/>
      <c r="E14" s="1675"/>
      <c r="F14" s="1675"/>
      <c r="G14" s="1675"/>
      <c r="H14" s="1675"/>
      <c r="I14" s="1675"/>
      <c r="J14" s="1675"/>
      <c r="K14" s="1675"/>
      <c r="L14" s="1675"/>
      <c r="M14" s="1675"/>
      <c r="N14" s="1675"/>
      <c r="O14" s="1675"/>
      <c r="P14" s="1675"/>
      <c r="Q14" s="1675"/>
      <c r="R14" s="1675"/>
      <c r="S14" s="1675"/>
      <c r="T14" s="1675"/>
      <c r="U14" s="1675"/>
      <c r="V14" s="1675"/>
      <c r="W14" s="1675"/>
      <c r="X14" s="1675"/>
      <c r="Y14" s="1675"/>
      <c r="Z14" s="1675"/>
      <c r="AA14" s="1675"/>
      <c r="AB14" s="1675"/>
      <c r="AC14" s="1675"/>
      <c r="AD14" s="1675"/>
      <c r="AE14" s="1675"/>
      <c r="AF14" s="1675"/>
      <c r="AG14" s="1675"/>
      <c r="AH14" s="1675"/>
      <c r="AI14" s="1675"/>
      <c r="AJ14" s="1675"/>
      <c r="AK14" s="1675"/>
      <c r="AL14" s="1675"/>
      <c r="AM14" s="1676"/>
      <c r="AN14" s="1161"/>
      <c r="AO14" s="1162"/>
      <c r="AP14" s="1162"/>
      <c r="AQ14" s="1162"/>
      <c r="AR14" s="1162"/>
      <c r="AS14" s="1162"/>
      <c r="AT14" s="1162"/>
      <c r="AU14" s="1162"/>
      <c r="AV14" s="1162"/>
      <c r="AW14" s="1162"/>
      <c r="AX14" s="1162"/>
      <c r="AY14" s="1162"/>
      <c r="AZ14" s="1162"/>
      <c r="BA14" s="1677">
        <v>212</v>
      </c>
      <c r="BB14" s="1678"/>
      <c r="BC14" s="1678"/>
      <c r="BD14" s="1678"/>
      <c r="BE14" s="1678"/>
      <c r="BF14" s="1678"/>
      <c r="BG14" s="1678"/>
      <c r="BH14" s="1678"/>
      <c r="BI14" s="1678"/>
      <c r="BJ14" s="1678"/>
      <c r="BK14" s="1678"/>
      <c r="BL14" s="1678"/>
      <c r="BM14" s="1678"/>
      <c r="BN14" s="1678"/>
      <c r="BO14" s="1678"/>
      <c r="BP14" s="1678"/>
      <c r="BQ14" s="1678"/>
      <c r="BR14" s="1678"/>
      <c r="BS14" s="1678"/>
      <c r="BT14" s="1678"/>
      <c r="BU14" s="1678"/>
      <c r="BV14" s="1678"/>
      <c r="BW14" s="1678"/>
      <c r="BX14" s="1678"/>
      <c r="BY14" s="1678"/>
      <c r="BZ14" s="1678"/>
      <c r="CA14" s="1678"/>
      <c r="CB14" s="1678"/>
      <c r="CC14" s="1678"/>
      <c r="CD14" s="1678"/>
      <c r="CE14" s="1678"/>
      <c r="CF14" s="1678"/>
      <c r="CG14" s="1678"/>
      <c r="CH14" s="1678"/>
      <c r="CI14" s="1678"/>
      <c r="CJ14" s="1678"/>
      <c r="CK14" s="1678"/>
      <c r="CL14" s="1678"/>
      <c r="CM14" s="1678"/>
      <c r="CN14" s="1678"/>
      <c r="CO14" s="1678"/>
      <c r="CP14" s="1678"/>
      <c r="CQ14" s="1679"/>
      <c r="CR14" s="1680">
        <v>0</v>
      </c>
      <c r="CS14" s="1678"/>
      <c r="CT14" s="1678"/>
      <c r="CU14" s="1678"/>
      <c r="CV14" s="1678"/>
      <c r="CW14" s="1678"/>
      <c r="CX14" s="1678"/>
      <c r="CY14" s="1678"/>
      <c r="CZ14" s="1678"/>
      <c r="DA14" s="1678"/>
      <c r="DB14" s="1678"/>
      <c r="DC14" s="1678"/>
      <c r="DD14" s="1678"/>
      <c r="DE14" s="1678"/>
      <c r="DF14" s="1678"/>
      <c r="DG14" s="1678"/>
      <c r="DH14" s="1678"/>
      <c r="DI14" s="1678"/>
      <c r="DJ14" s="1678"/>
      <c r="DK14" s="1678"/>
      <c r="DL14" s="1678"/>
      <c r="DM14" s="1678"/>
      <c r="DN14" s="1678"/>
      <c r="DO14" s="1678"/>
      <c r="DP14" s="1678"/>
      <c r="DQ14" s="1678"/>
      <c r="DR14" s="1678"/>
      <c r="DS14" s="1678"/>
      <c r="DT14" s="1678"/>
      <c r="DU14" s="1678"/>
      <c r="DV14" s="1678"/>
      <c r="DW14" s="1678"/>
      <c r="DX14" s="1678"/>
      <c r="DY14" s="1678"/>
      <c r="DZ14" s="1678"/>
      <c r="EA14" s="1678"/>
      <c r="EB14" s="1678"/>
      <c r="EC14" s="1678"/>
      <c r="ED14" s="1678"/>
      <c r="EE14" s="1678"/>
      <c r="EF14" s="1678"/>
      <c r="EG14" s="1678"/>
      <c r="EH14" s="1681"/>
    </row>
    <row r="15" spans="1:138" ht="12.75" customHeight="1">
      <c r="A15" s="308"/>
      <c r="B15" s="1675" t="s">
        <v>492</v>
      </c>
      <c r="C15" s="1675"/>
      <c r="D15" s="1675"/>
      <c r="E15" s="1675"/>
      <c r="F15" s="1675"/>
      <c r="G15" s="1675"/>
      <c r="H15" s="1675"/>
      <c r="I15" s="1675"/>
      <c r="J15" s="1675"/>
      <c r="K15" s="1675"/>
      <c r="L15" s="1675"/>
      <c r="M15" s="1675"/>
      <c r="N15" s="1675"/>
      <c r="O15" s="1675"/>
      <c r="P15" s="1675"/>
      <c r="Q15" s="1675"/>
      <c r="R15" s="1675"/>
      <c r="S15" s="1675"/>
      <c r="T15" s="1675"/>
      <c r="U15" s="1675"/>
      <c r="V15" s="1675"/>
      <c r="W15" s="1675"/>
      <c r="X15" s="1675"/>
      <c r="Y15" s="1675"/>
      <c r="Z15" s="1675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5"/>
      <c r="AL15" s="1675"/>
      <c r="AM15" s="1676"/>
      <c r="AN15" s="1161"/>
      <c r="AO15" s="1162"/>
      <c r="AP15" s="1162"/>
      <c r="AQ15" s="1162"/>
      <c r="AR15" s="1162"/>
      <c r="AS15" s="1162"/>
      <c r="AT15" s="1162"/>
      <c r="AU15" s="1162"/>
      <c r="AV15" s="1162"/>
      <c r="AW15" s="1162"/>
      <c r="AX15" s="1162"/>
      <c r="AY15" s="1162"/>
      <c r="AZ15" s="1162"/>
      <c r="BA15" s="1677">
        <v>175</v>
      </c>
      <c r="BB15" s="1678"/>
      <c r="BC15" s="1678"/>
      <c r="BD15" s="1678"/>
      <c r="BE15" s="1678"/>
      <c r="BF15" s="1678"/>
      <c r="BG15" s="1678"/>
      <c r="BH15" s="1678"/>
      <c r="BI15" s="1678"/>
      <c r="BJ15" s="1678"/>
      <c r="BK15" s="1678"/>
      <c r="BL15" s="1678"/>
      <c r="BM15" s="1678"/>
      <c r="BN15" s="1678"/>
      <c r="BO15" s="1678"/>
      <c r="BP15" s="1678"/>
      <c r="BQ15" s="1678"/>
      <c r="BR15" s="1678"/>
      <c r="BS15" s="1678"/>
      <c r="BT15" s="1678"/>
      <c r="BU15" s="1678"/>
      <c r="BV15" s="1678"/>
      <c r="BW15" s="1678"/>
      <c r="BX15" s="1678"/>
      <c r="BY15" s="1678"/>
      <c r="BZ15" s="1678"/>
      <c r="CA15" s="1678"/>
      <c r="CB15" s="1678"/>
      <c r="CC15" s="1678"/>
      <c r="CD15" s="1678"/>
      <c r="CE15" s="1678"/>
      <c r="CF15" s="1678"/>
      <c r="CG15" s="1678"/>
      <c r="CH15" s="1678"/>
      <c r="CI15" s="1678"/>
      <c r="CJ15" s="1678"/>
      <c r="CK15" s="1678"/>
      <c r="CL15" s="1678"/>
      <c r="CM15" s="1678"/>
      <c r="CN15" s="1678"/>
      <c r="CO15" s="1678"/>
      <c r="CP15" s="1678"/>
      <c r="CQ15" s="1679"/>
      <c r="CR15" s="1680">
        <v>0</v>
      </c>
      <c r="CS15" s="1678"/>
      <c r="CT15" s="1678"/>
      <c r="CU15" s="1678"/>
      <c r="CV15" s="1678"/>
      <c r="CW15" s="1678"/>
      <c r="CX15" s="1678"/>
      <c r="CY15" s="1678"/>
      <c r="CZ15" s="1678"/>
      <c r="DA15" s="1678"/>
      <c r="DB15" s="1678"/>
      <c r="DC15" s="1678"/>
      <c r="DD15" s="1678"/>
      <c r="DE15" s="1678"/>
      <c r="DF15" s="1678"/>
      <c r="DG15" s="1678"/>
      <c r="DH15" s="1678"/>
      <c r="DI15" s="1678"/>
      <c r="DJ15" s="1678"/>
      <c r="DK15" s="1678"/>
      <c r="DL15" s="1678"/>
      <c r="DM15" s="1678"/>
      <c r="DN15" s="1678"/>
      <c r="DO15" s="1678"/>
      <c r="DP15" s="1678"/>
      <c r="DQ15" s="1678"/>
      <c r="DR15" s="1678"/>
      <c r="DS15" s="1678"/>
      <c r="DT15" s="1678"/>
      <c r="DU15" s="1678"/>
      <c r="DV15" s="1678"/>
      <c r="DW15" s="1678"/>
      <c r="DX15" s="1678"/>
      <c r="DY15" s="1678"/>
      <c r="DZ15" s="1678"/>
      <c r="EA15" s="1678"/>
      <c r="EB15" s="1678"/>
      <c r="EC15" s="1678"/>
      <c r="ED15" s="1678"/>
      <c r="EE15" s="1678"/>
      <c r="EF15" s="1678"/>
      <c r="EG15" s="1678"/>
      <c r="EH15" s="1681"/>
    </row>
    <row r="16" spans="1:138" ht="12.75" customHeight="1">
      <c r="A16" s="308"/>
      <c r="B16" s="1675" t="s">
        <v>493</v>
      </c>
      <c r="C16" s="1675"/>
      <c r="D16" s="1675"/>
      <c r="E16" s="1675"/>
      <c r="F16" s="1675"/>
      <c r="G16" s="1675"/>
      <c r="H16" s="1675"/>
      <c r="I16" s="1675"/>
      <c r="J16" s="1675"/>
      <c r="K16" s="1675"/>
      <c r="L16" s="1675"/>
      <c r="M16" s="1675"/>
      <c r="N16" s="1675"/>
      <c r="O16" s="1675"/>
      <c r="P16" s="1675"/>
      <c r="Q16" s="1675"/>
      <c r="R16" s="1675"/>
      <c r="S16" s="1675"/>
      <c r="T16" s="1675"/>
      <c r="U16" s="1675"/>
      <c r="V16" s="1675"/>
      <c r="W16" s="1675"/>
      <c r="X16" s="1675"/>
      <c r="Y16" s="1675"/>
      <c r="Z16" s="1675"/>
      <c r="AA16" s="1675"/>
      <c r="AB16" s="1675"/>
      <c r="AC16" s="1675"/>
      <c r="AD16" s="1675"/>
      <c r="AE16" s="1675"/>
      <c r="AF16" s="1675"/>
      <c r="AG16" s="1675"/>
      <c r="AH16" s="1675"/>
      <c r="AI16" s="1675"/>
      <c r="AJ16" s="1675"/>
      <c r="AK16" s="1675"/>
      <c r="AL16" s="1675"/>
      <c r="AM16" s="1676"/>
      <c r="AN16" s="1161"/>
      <c r="AO16" s="1162"/>
      <c r="AP16" s="1162"/>
      <c r="AQ16" s="1162"/>
      <c r="AR16" s="1162"/>
      <c r="AS16" s="1162"/>
      <c r="AT16" s="1162"/>
      <c r="AU16" s="1162"/>
      <c r="AV16" s="1162"/>
      <c r="AW16" s="1162"/>
      <c r="AX16" s="1162"/>
      <c r="AY16" s="1162"/>
      <c r="AZ16" s="1162"/>
      <c r="BA16" s="1677">
        <v>132</v>
      </c>
      <c r="BB16" s="1678"/>
      <c r="BC16" s="1678"/>
      <c r="BD16" s="1678"/>
      <c r="BE16" s="1678"/>
      <c r="BF16" s="1678"/>
      <c r="BG16" s="1678"/>
      <c r="BH16" s="1678"/>
      <c r="BI16" s="1678"/>
      <c r="BJ16" s="1678"/>
      <c r="BK16" s="1678"/>
      <c r="BL16" s="1678"/>
      <c r="BM16" s="1678"/>
      <c r="BN16" s="1678"/>
      <c r="BO16" s="1678"/>
      <c r="BP16" s="1678"/>
      <c r="BQ16" s="1678"/>
      <c r="BR16" s="1678"/>
      <c r="BS16" s="1678"/>
      <c r="BT16" s="1678"/>
      <c r="BU16" s="1678"/>
      <c r="BV16" s="1678"/>
      <c r="BW16" s="1678"/>
      <c r="BX16" s="1678"/>
      <c r="BY16" s="1678"/>
      <c r="BZ16" s="1678"/>
      <c r="CA16" s="1678"/>
      <c r="CB16" s="1678"/>
      <c r="CC16" s="1678"/>
      <c r="CD16" s="1678"/>
      <c r="CE16" s="1678"/>
      <c r="CF16" s="1678"/>
      <c r="CG16" s="1678"/>
      <c r="CH16" s="1678"/>
      <c r="CI16" s="1678"/>
      <c r="CJ16" s="1678"/>
      <c r="CK16" s="1678"/>
      <c r="CL16" s="1678"/>
      <c r="CM16" s="1678"/>
      <c r="CN16" s="1678"/>
      <c r="CO16" s="1678"/>
      <c r="CP16" s="1678"/>
      <c r="CQ16" s="1679"/>
      <c r="CR16" s="1680">
        <v>0</v>
      </c>
      <c r="CS16" s="1678"/>
      <c r="CT16" s="1678"/>
      <c r="CU16" s="1678"/>
      <c r="CV16" s="1678"/>
      <c r="CW16" s="1678"/>
      <c r="CX16" s="1678"/>
      <c r="CY16" s="1678"/>
      <c r="CZ16" s="1678"/>
      <c r="DA16" s="1678"/>
      <c r="DB16" s="1678"/>
      <c r="DC16" s="1678"/>
      <c r="DD16" s="1678"/>
      <c r="DE16" s="1678"/>
      <c r="DF16" s="1678"/>
      <c r="DG16" s="1678"/>
      <c r="DH16" s="1678"/>
      <c r="DI16" s="1678"/>
      <c r="DJ16" s="1678"/>
      <c r="DK16" s="1678"/>
      <c r="DL16" s="1678"/>
      <c r="DM16" s="1678"/>
      <c r="DN16" s="1678"/>
      <c r="DO16" s="1678"/>
      <c r="DP16" s="1678"/>
      <c r="DQ16" s="1678"/>
      <c r="DR16" s="1678"/>
      <c r="DS16" s="1678"/>
      <c r="DT16" s="1678"/>
      <c r="DU16" s="1678"/>
      <c r="DV16" s="1678"/>
      <c r="DW16" s="1678"/>
      <c r="DX16" s="1678"/>
      <c r="DY16" s="1678"/>
      <c r="DZ16" s="1678"/>
      <c r="EA16" s="1678"/>
      <c r="EB16" s="1678"/>
      <c r="EC16" s="1678"/>
      <c r="ED16" s="1678"/>
      <c r="EE16" s="1678"/>
      <c r="EF16" s="1678"/>
      <c r="EG16" s="1678"/>
      <c r="EH16" s="1681"/>
    </row>
    <row r="17" spans="1:138" ht="12.75" customHeight="1">
      <c r="A17" s="308"/>
      <c r="B17" s="1691" t="s">
        <v>494</v>
      </c>
      <c r="C17" s="1691"/>
      <c r="D17" s="1691"/>
      <c r="E17" s="1691"/>
      <c r="F17" s="1691"/>
      <c r="G17" s="1691"/>
      <c r="H17" s="1691"/>
      <c r="I17" s="1691"/>
      <c r="J17" s="1691"/>
      <c r="K17" s="1691"/>
      <c r="L17" s="1691"/>
      <c r="M17" s="1691"/>
      <c r="N17" s="1691"/>
      <c r="O17" s="1691"/>
      <c r="P17" s="1691"/>
      <c r="Q17" s="1691"/>
      <c r="R17" s="1691"/>
      <c r="S17" s="1691"/>
      <c r="T17" s="1691"/>
      <c r="U17" s="1691"/>
      <c r="V17" s="1691"/>
      <c r="W17" s="1691"/>
      <c r="X17" s="1691"/>
      <c r="Y17" s="1691"/>
      <c r="Z17" s="1691"/>
      <c r="AA17" s="1691"/>
      <c r="AB17" s="1691"/>
      <c r="AC17" s="1691"/>
      <c r="AD17" s="1691"/>
      <c r="AE17" s="1691"/>
      <c r="AF17" s="1691"/>
      <c r="AG17" s="1691"/>
      <c r="AH17" s="1691"/>
      <c r="AI17" s="1691"/>
      <c r="AJ17" s="1691"/>
      <c r="AK17" s="1691"/>
      <c r="AL17" s="1691"/>
      <c r="AM17" s="1692"/>
      <c r="AN17" s="1161"/>
      <c r="AO17" s="1162"/>
      <c r="AP17" s="1162"/>
      <c r="AQ17" s="1162"/>
      <c r="AR17" s="1162"/>
      <c r="AS17" s="1162"/>
      <c r="AT17" s="1162"/>
      <c r="AU17" s="1162"/>
      <c r="AV17" s="1162"/>
      <c r="AW17" s="1162"/>
      <c r="AX17" s="1162"/>
      <c r="AY17" s="1162"/>
      <c r="AZ17" s="1162"/>
      <c r="BA17" s="1677">
        <v>1715</v>
      </c>
      <c r="BB17" s="1678"/>
      <c r="BC17" s="1678"/>
      <c r="BD17" s="1678"/>
      <c r="BE17" s="1678"/>
      <c r="BF17" s="1678"/>
      <c r="BG17" s="1678"/>
      <c r="BH17" s="1678"/>
      <c r="BI17" s="1678"/>
      <c r="BJ17" s="1678"/>
      <c r="BK17" s="1678"/>
      <c r="BL17" s="1678"/>
      <c r="BM17" s="1678"/>
      <c r="BN17" s="1678"/>
      <c r="BO17" s="1678"/>
      <c r="BP17" s="1678"/>
      <c r="BQ17" s="1678"/>
      <c r="BR17" s="1678"/>
      <c r="BS17" s="1678"/>
      <c r="BT17" s="1678"/>
      <c r="BU17" s="1678"/>
      <c r="BV17" s="1678"/>
      <c r="BW17" s="1678"/>
      <c r="BX17" s="1678"/>
      <c r="BY17" s="1678"/>
      <c r="BZ17" s="1678"/>
      <c r="CA17" s="1678"/>
      <c r="CB17" s="1678"/>
      <c r="CC17" s="1678"/>
      <c r="CD17" s="1678"/>
      <c r="CE17" s="1678"/>
      <c r="CF17" s="1678"/>
      <c r="CG17" s="1678"/>
      <c r="CH17" s="1678"/>
      <c r="CI17" s="1678"/>
      <c r="CJ17" s="1678"/>
      <c r="CK17" s="1678"/>
      <c r="CL17" s="1678"/>
      <c r="CM17" s="1678"/>
      <c r="CN17" s="1678"/>
      <c r="CO17" s="1678"/>
      <c r="CP17" s="1678"/>
      <c r="CQ17" s="1679"/>
      <c r="CR17" s="1680">
        <v>10276.995999999999</v>
      </c>
      <c r="CS17" s="1678"/>
      <c r="CT17" s="1678"/>
      <c r="CU17" s="1678"/>
      <c r="CV17" s="1678"/>
      <c r="CW17" s="1678"/>
      <c r="CX17" s="1678"/>
      <c r="CY17" s="1678"/>
      <c r="CZ17" s="1678"/>
      <c r="DA17" s="1678"/>
      <c r="DB17" s="1678"/>
      <c r="DC17" s="1678"/>
      <c r="DD17" s="1678"/>
      <c r="DE17" s="1678"/>
      <c r="DF17" s="1678"/>
      <c r="DG17" s="1678"/>
      <c r="DH17" s="1678"/>
      <c r="DI17" s="1678"/>
      <c r="DJ17" s="1678"/>
      <c r="DK17" s="1678"/>
      <c r="DL17" s="1678"/>
      <c r="DM17" s="1678"/>
      <c r="DN17" s="1678"/>
      <c r="DO17" s="1678"/>
      <c r="DP17" s="1678"/>
      <c r="DQ17" s="1678"/>
      <c r="DR17" s="1678"/>
      <c r="DS17" s="1678"/>
      <c r="DT17" s="1678"/>
      <c r="DU17" s="1678"/>
      <c r="DV17" s="1678"/>
      <c r="DW17" s="1678"/>
      <c r="DX17" s="1678"/>
      <c r="DY17" s="1678"/>
      <c r="DZ17" s="1678"/>
      <c r="EA17" s="1678"/>
      <c r="EB17" s="1678"/>
      <c r="EC17" s="1678"/>
      <c r="ED17" s="1678"/>
      <c r="EE17" s="1678"/>
      <c r="EF17" s="1678"/>
      <c r="EG17" s="1678"/>
      <c r="EH17" s="1681"/>
    </row>
    <row r="18" spans="1:138" ht="12.75" customHeight="1">
      <c r="A18" s="308"/>
      <c r="B18" s="1675" t="s">
        <v>495</v>
      </c>
      <c r="C18" s="1675"/>
      <c r="D18" s="1675"/>
      <c r="E18" s="1675"/>
      <c r="F18" s="1675"/>
      <c r="G18" s="1675"/>
      <c r="H18" s="1675"/>
      <c r="I18" s="1675"/>
      <c r="J18" s="1675"/>
      <c r="K18" s="1675"/>
      <c r="L18" s="1675"/>
      <c r="M18" s="1675"/>
      <c r="N18" s="1675"/>
      <c r="O18" s="1675"/>
      <c r="P18" s="1675"/>
      <c r="Q18" s="1675"/>
      <c r="R18" s="1675"/>
      <c r="S18" s="1675"/>
      <c r="T18" s="1675"/>
      <c r="U18" s="1675"/>
      <c r="V18" s="1675"/>
      <c r="W18" s="1675"/>
      <c r="X18" s="1675"/>
      <c r="Y18" s="1675"/>
      <c r="Z18" s="1675"/>
      <c r="AA18" s="1675"/>
      <c r="AB18" s="1675"/>
      <c r="AC18" s="1675"/>
      <c r="AD18" s="1675"/>
      <c r="AE18" s="1675"/>
      <c r="AF18" s="1675"/>
      <c r="AG18" s="1675"/>
      <c r="AH18" s="1675"/>
      <c r="AI18" s="1675"/>
      <c r="AJ18" s="1675"/>
      <c r="AK18" s="1675"/>
      <c r="AL18" s="1675"/>
      <c r="AM18" s="1676"/>
      <c r="AN18" s="1161"/>
      <c r="AO18" s="1162"/>
      <c r="AP18" s="1162"/>
      <c r="AQ18" s="1162"/>
      <c r="AR18" s="1162"/>
      <c r="AS18" s="1162"/>
      <c r="AT18" s="1162"/>
      <c r="AU18" s="1162"/>
      <c r="AV18" s="1162"/>
      <c r="AW18" s="1162"/>
      <c r="AX18" s="1162"/>
      <c r="AY18" s="1162"/>
      <c r="AZ18" s="1162"/>
      <c r="BA18" s="1677">
        <v>147</v>
      </c>
      <c r="BB18" s="1678"/>
      <c r="BC18" s="1678"/>
      <c r="BD18" s="1678"/>
      <c r="BE18" s="1678"/>
      <c r="BF18" s="1678"/>
      <c r="BG18" s="1678"/>
      <c r="BH18" s="1678"/>
      <c r="BI18" s="1678"/>
      <c r="BJ18" s="1678"/>
      <c r="BK18" s="1678"/>
      <c r="BL18" s="1678"/>
      <c r="BM18" s="1678"/>
      <c r="BN18" s="1678"/>
      <c r="BO18" s="1678"/>
      <c r="BP18" s="1678"/>
      <c r="BQ18" s="1678"/>
      <c r="BR18" s="1678"/>
      <c r="BS18" s="1678"/>
      <c r="BT18" s="1678"/>
      <c r="BU18" s="1678"/>
      <c r="BV18" s="1678"/>
      <c r="BW18" s="1678"/>
      <c r="BX18" s="1678"/>
      <c r="BY18" s="1678"/>
      <c r="BZ18" s="1678"/>
      <c r="CA18" s="1678"/>
      <c r="CB18" s="1678"/>
      <c r="CC18" s="1678"/>
      <c r="CD18" s="1678"/>
      <c r="CE18" s="1678"/>
      <c r="CF18" s="1678"/>
      <c r="CG18" s="1678"/>
      <c r="CH18" s="1678"/>
      <c r="CI18" s="1678"/>
      <c r="CJ18" s="1678"/>
      <c r="CK18" s="1678"/>
      <c r="CL18" s="1678"/>
      <c r="CM18" s="1678"/>
      <c r="CN18" s="1678"/>
      <c r="CO18" s="1678"/>
      <c r="CP18" s="1678"/>
      <c r="CQ18" s="1679"/>
      <c r="CR18" s="1680">
        <v>0</v>
      </c>
      <c r="CS18" s="1678"/>
      <c r="CT18" s="1678"/>
      <c r="CU18" s="1678"/>
      <c r="CV18" s="1678"/>
      <c r="CW18" s="1678"/>
      <c r="CX18" s="1678"/>
      <c r="CY18" s="1678"/>
      <c r="CZ18" s="1678"/>
      <c r="DA18" s="1678"/>
      <c r="DB18" s="1678"/>
      <c r="DC18" s="1678"/>
      <c r="DD18" s="1678"/>
      <c r="DE18" s="1678"/>
      <c r="DF18" s="1678"/>
      <c r="DG18" s="1678"/>
      <c r="DH18" s="1678"/>
      <c r="DI18" s="1678"/>
      <c r="DJ18" s="1678"/>
      <c r="DK18" s="1678"/>
      <c r="DL18" s="1678"/>
      <c r="DM18" s="1678"/>
      <c r="DN18" s="1678"/>
      <c r="DO18" s="1678"/>
      <c r="DP18" s="1678"/>
      <c r="DQ18" s="1678"/>
      <c r="DR18" s="1678"/>
      <c r="DS18" s="1678"/>
      <c r="DT18" s="1678"/>
      <c r="DU18" s="1678"/>
      <c r="DV18" s="1678"/>
      <c r="DW18" s="1678"/>
      <c r="DX18" s="1678"/>
      <c r="DY18" s="1678"/>
      <c r="DZ18" s="1678"/>
      <c r="EA18" s="1678"/>
      <c r="EB18" s="1678"/>
      <c r="EC18" s="1678"/>
      <c r="ED18" s="1678"/>
      <c r="EE18" s="1678"/>
      <c r="EF18" s="1678"/>
      <c r="EG18" s="1678"/>
      <c r="EH18" s="1681"/>
    </row>
    <row r="19" spans="1:138" ht="12.75" customHeight="1">
      <c r="A19" s="308"/>
      <c r="B19" s="1691" t="s">
        <v>496</v>
      </c>
      <c r="C19" s="1691"/>
      <c r="D19" s="1691"/>
      <c r="E19" s="1691"/>
      <c r="F19" s="1691"/>
      <c r="G19" s="1691"/>
      <c r="H19" s="1691"/>
      <c r="I19" s="1691"/>
      <c r="J19" s="1691"/>
      <c r="K19" s="1691"/>
      <c r="L19" s="1691"/>
      <c r="M19" s="1691"/>
      <c r="N19" s="1691"/>
      <c r="O19" s="1691"/>
      <c r="P19" s="1691"/>
      <c r="Q19" s="1691"/>
      <c r="R19" s="1691"/>
      <c r="S19" s="1691"/>
      <c r="T19" s="1691"/>
      <c r="U19" s="1691"/>
      <c r="V19" s="1691"/>
      <c r="W19" s="1691"/>
      <c r="X19" s="1691"/>
      <c r="Y19" s="1691"/>
      <c r="Z19" s="1691"/>
      <c r="AA19" s="1691"/>
      <c r="AB19" s="1691"/>
      <c r="AC19" s="1691"/>
      <c r="AD19" s="1691"/>
      <c r="AE19" s="1691"/>
      <c r="AF19" s="1691"/>
      <c r="AG19" s="1691"/>
      <c r="AH19" s="1691"/>
      <c r="AI19" s="1691"/>
      <c r="AJ19" s="1691"/>
      <c r="AK19" s="1691"/>
      <c r="AL19" s="1691"/>
      <c r="AM19" s="1692"/>
      <c r="AN19" s="1161"/>
      <c r="AO19" s="1162"/>
      <c r="AP19" s="1162"/>
      <c r="AQ19" s="1162"/>
      <c r="AR19" s="1162"/>
      <c r="AS19" s="1162"/>
      <c r="AT19" s="1162"/>
      <c r="AU19" s="1162"/>
      <c r="AV19" s="1162"/>
      <c r="AW19" s="1162"/>
      <c r="AX19" s="1162"/>
      <c r="AY19" s="1162"/>
      <c r="AZ19" s="1162"/>
      <c r="BA19" s="1677">
        <v>0</v>
      </c>
      <c r="BB19" s="1678"/>
      <c r="BC19" s="1678"/>
      <c r="BD19" s="1678"/>
      <c r="BE19" s="1678"/>
      <c r="BF19" s="1678"/>
      <c r="BG19" s="1678"/>
      <c r="BH19" s="1678"/>
      <c r="BI19" s="1678"/>
      <c r="BJ19" s="1678"/>
      <c r="BK19" s="1678"/>
      <c r="BL19" s="1678"/>
      <c r="BM19" s="1678"/>
      <c r="BN19" s="1678"/>
      <c r="BO19" s="1678"/>
      <c r="BP19" s="1678"/>
      <c r="BQ19" s="1678"/>
      <c r="BR19" s="1678"/>
      <c r="BS19" s="1678"/>
      <c r="BT19" s="1678"/>
      <c r="BU19" s="1678"/>
      <c r="BV19" s="1678"/>
      <c r="BW19" s="1678"/>
      <c r="BX19" s="1678"/>
      <c r="BY19" s="1678"/>
      <c r="BZ19" s="1678"/>
      <c r="CA19" s="1678"/>
      <c r="CB19" s="1678"/>
      <c r="CC19" s="1678"/>
      <c r="CD19" s="1678"/>
      <c r="CE19" s="1678"/>
      <c r="CF19" s="1678"/>
      <c r="CG19" s="1678"/>
      <c r="CH19" s="1678"/>
      <c r="CI19" s="1678"/>
      <c r="CJ19" s="1678"/>
      <c r="CK19" s="1678"/>
      <c r="CL19" s="1678"/>
      <c r="CM19" s="1678"/>
      <c r="CN19" s="1678"/>
      <c r="CO19" s="1678"/>
      <c r="CP19" s="1678"/>
      <c r="CQ19" s="1679"/>
      <c r="CR19" s="1680">
        <v>106</v>
      </c>
      <c r="CS19" s="1678"/>
      <c r="CT19" s="1678"/>
      <c r="CU19" s="1678"/>
      <c r="CV19" s="1678"/>
      <c r="CW19" s="1678"/>
      <c r="CX19" s="1678"/>
      <c r="CY19" s="1678"/>
      <c r="CZ19" s="1678"/>
      <c r="DA19" s="1678"/>
      <c r="DB19" s="1678"/>
      <c r="DC19" s="1678"/>
      <c r="DD19" s="1678"/>
      <c r="DE19" s="1678"/>
      <c r="DF19" s="1678"/>
      <c r="DG19" s="1678"/>
      <c r="DH19" s="1678"/>
      <c r="DI19" s="1678"/>
      <c r="DJ19" s="1678"/>
      <c r="DK19" s="1678"/>
      <c r="DL19" s="1678"/>
      <c r="DM19" s="1678"/>
      <c r="DN19" s="1678"/>
      <c r="DO19" s="1678"/>
      <c r="DP19" s="1678"/>
      <c r="DQ19" s="1678"/>
      <c r="DR19" s="1678"/>
      <c r="DS19" s="1678"/>
      <c r="DT19" s="1678"/>
      <c r="DU19" s="1678"/>
      <c r="DV19" s="1678"/>
      <c r="DW19" s="1678"/>
      <c r="DX19" s="1678"/>
      <c r="DY19" s="1678"/>
      <c r="DZ19" s="1678"/>
      <c r="EA19" s="1678"/>
      <c r="EB19" s="1678"/>
      <c r="EC19" s="1678"/>
      <c r="ED19" s="1678"/>
      <c r="EE19" s="1678"/>
      <c r="EF19" s="1678"/>
      <c r="EG19" s="1678"/>
      <c r="EH19" s="1681"/>
    </row>
    <row r="20" spans="1:138" ht="12.75" customHeight="1">
      <c r="A20" s="308"/>
      <c r="B20" s="1691" t="s">
        <v>497</v>
      </c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1691"/>
      <c r="Y20" s="1691"/>
      <c r="Z20" s="1691"/>
      <c r="AA20" s="1691"/>
      <c r="AB20" s="1691"/>
      <c r="AC20" s="1691"/>
      <c r="AD20" s="1691"/>
      <c r="AE20" s="1691"/>
      <c r="AF20" s="1691"/>
      <c r="AG20" s="1691"/>
      <c r="AH20" s="1691"/>
      <c r="AI20" s="1691"/>
      <c r="AJ20" s="1691"/>
      <c r="AK20" s="1691"/>
      <c r="AL20" s="1691"/>
      <c r="AM20" s="1692"/>
      <c r="AN20" s="1161"/>
      <c r="AO20" s="1162"/>
      <c r="AP20" s="1162"/>
      <c r="AQ20" s="1162"/>
      <c r="AR20" s="1162"/>
      <c r="AS20" s="1162"/>
      <c r="AT20" s="1162"/>
      <c r="AU20" s="1162"/>
      <c r="AV20" s="1162"/>
      <c r="AW20" s="1162"/>
      <c r="AX20" s="1162"/>
      <c r="AY20" s="1162"/>
      <c r="AZ20" s="1162"/>
      <c r="BA20" s="1677">
        <v>0</v>
      </c>
      <c r="BB20" s="1678"/>
      <c r="BC20" s="1678"/>
      <c r="BD20" s="1678"/>
      <c r="BE20" s="1678"/>
      <c r="BF20" s="1678"/>
      <c r="BG20" s="1678"/>
      <c r="BH20" s="1678"/>
      <c r="BI20" s="1678"/>
      <c r="BJ20" s="1678"/>
      <c r="BK20" s="1678"/>
      <c r="BL20" s="1678"/>
      <c r="BM20" s="1678"/>
      <c r="BN20" s="1678"/>
      <c r="BO20" s="1678"/>
      <c r="BP20" s="1678"/>
      <c r="BQ20" s="1678"/>
      <c r="BR20" s="1678"/>
      <c r="BS20" s="1678"/>
      <c r="BT20" s="1678"/>
      <c r="BU20" s="1678"/>
      <c r="BV20" s="1678"/>
      <c r="BW20" s="1678"/>
      <c r="BX20" s="1678"/>
      <c r="BY20" s="1678"/>
      <c r="BZ20" s="1678"/>
      <c r="CA20" s="1678"/>
      <c r="CB20" s="1678"/>
      <c r="CC20" s="1678"/>
      <c r="CD20" s="1678"/>
      <c r="CE20" s="1678"/>
      <c r="CF20" s="1678"/>
      <c r="CG20" s="1678"/>
      <c r="CH20" s="1678"/>
      <c r="CI20" s="1678"/>
      <c r="CJ20" s="1678"/>
      <c r="CK20" s="1678"/>
      <c r="CL20" s="1678"/>
      <c r="CM20" s="1678"/>
      <c r="CN20" s="1678"/>
      <c r="CO20" s="1678"/>
      <c r="CP20" s="1678"/>
      <c r="CQ20" s="1679"/>
      <c r="CR20" s="1680">
        <v>195</v>
      </c>
      <c r="CS20" s="1678"/>
      <c r="CT20" s="1678"/>
      <c r="CU20" s="1678"/>
      <c r="CV20" s="1678"/>
      <c r="CW20" s="1678"/>
      <c r="CX20" s="1678"/>
      <c r="CY20" s="1678"/>
      <c r="CZ20" s="1678"/>
      <c r="DA20" s="1678"/>
      <c r="DB20" s="1678"/>
      <c r="DC20" s="1678"/>
      <c r="DD20" s="1678"/>
      <c r="DE20" s="1678"/>
      <c r="DF20" s="1678"/>
      <c r="DG20" s="1678"/>
      <c r="DH20" s="1678"/>
      <c r="DI20" s="1678"/>
      <c r="DJ20" s="1678"/>
      <c r="DK20" s="1678"/>
      <c r="DL20" s="1678"/>
      <c r="DM20" s="1678"/>
      <c r="DN20" s="1678"/>
      <c r="DO20" s="1678"/>
      <c r="DP20" s="1678"/>
      <c r="DQ20" s="1678"/>
      <c r="DR20" s="1678"/>
      <c r="DS20" s="1678"/>
      <c r="DT20" s="1678"/>
      <c r="DU20" s="1678"/>
      <c r="DV20" s="1678"/>
      <c r="DW20" s="1678"/>
      <c r="DX20" s="1678"/>
      <c r="DY20" s="1678"/>
      <c r="DZ20" s="1678"/>
      <c r="EA20" s="1678"/>
      <c r="EB20" s="1678"/>
      <c r="EC20" s="1678"/>
      <c r="ED20" s="1678"/>
      <c r="EE20" s="1678"/>
      <c r="EF20" s="1678"/>
      <c r="EG20" s="1678"/>
      <c r="EH20" s="1681"/>
    </row>
    <row r="21" spans="1:138" ht="12.75" customHeight="1">
      <c r="A21" s="308"/>
      <c r="B21" s="1675"/>
      <c r="C21" s="1675"/>
      <c r="D21" s="1675"/>
      <c r="E21" s="1675"/>
      <c r="F21" s="1675"/>
      <c r="G21" s="1675"/>
      <c r="H21" s="1675"/>
      <c r="I21" s="1675"/>
      <c r="J21" s="1675"/>
      <c r="K21" s="1675"/>
      <c r="L21" s="1675"/>
      <c r="M21" s="1675"/>
      <c r="N21" s="1675"/>
      <c r="O21" s="1675"/>
      <c r="P21" s="1675"/>
      <c r="Q21" s="1675"/>
      <c r="R21" s="1675"/>
      <c r="S21" s="1675"/>
      <c r="T21" s="1675"/>
      <c r="U21" s="1675"/>
      <c r="V21" s="1675"/>
      <c r="W21" s="1675"/>
      <c r="X21" s="1675"/>
      <c r="Y21" s="1675"/>
      <c r="Z21" s="1675"/>
      <c r="AA21" s="1675"/>
      <c r="AB21" s="1675"/>
      <c r="AC21" s="1675"/>
      <c r="AD21" s="1675"/>
      <c r="AE21" s="1675"/>
      <c r="AF21" s="1675"/>
      <c r="AG21" s="1675"/>
      <c r="AH21" s="1675"/>
      <c r="AI21" s="1675"/>
      <c r="AJ21" s="1675"/>
      <c r="AK21" s="1675"/>
      <c r="AL21" s="1675"/>
      <c r="AM21" s="1676"/>
      <c r="AN21" s="430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1693">
        <v>0</v>
      </c>
      <c r="BB21" s="1694"/>
      <c r="BC21" s="1694"/>
      <c r="BD21" s="1694"/>
      <c r="BE21" s="1694"/>
      <c r="BF21" s="1694"/>
      <c r="BG21" s="1694"/>
      <c r="BH21" s="1694"/>
      <c r="BI21" s="1694"/>
      <c r="BJ21" s="1694"/>
      <c r="BK21" s="1694"/>
      <c r="BL21" s="1694"/>
      <c r="BM21" s="1694"/>
      <c r="BN21" s="1694"/>
      <c r="BO21" s="1694"/>
      <c r="BP21" s="1694"/>
      <c r="BQ21" s="1694"/>
      <c r="BR21" s="1694"/>
      <c r="BS21" s="1694"/>
      <c r="BT21" s="1694"/>
      <c r="BU21" s="1694"/>
      <c r="BV21" s="1694"/>
      <c r="BW21" s="1694"/>
      <c r="BX21" s="1694"/>
      <c r="BY21" s="1694"/>
      <c r="BZ21" s="1694"/>
      <c r="CA21" s="1694"/>
      <c r="CB21" s="1694"/>
      <c r="CC21" s="1694"/>
      <c r="CD21" s="1694"/>
      <c r="CE21" s="1694"/>
      <c r="CF21" s="1694"/>
      <c r="CG21" s="1694"/>
      <c r="CH21" s="1694"/>
      <c r="CI21" s="1694"/>
      <c r="CJ21" s="1694"/>
      <c r="CK21" s="1694"/>
      <c r="CL21" s="1694"/>
      <c r="CM21" s="1694"/>
      <c r="CN21" s="1694"/>
      <c r="CO21" s="1694"/>
      <c r="CP21" s="1694"/>
      <c r="CQ21" s="1695"/>
      <c r="CR21" s="1696">
        <v>0</v>
      </c>
      <c r="CS21" s="1694"/>
      <c r="CT21" s="1694"/>
      <c r="CU21" s="1694"/>
      <c r="CV21" s="1694"/>
      <c r="CW21" s="1694"/>
      <c r="CX21" s="1694"/>
      <c r="CY21" s="1694"/>
      <c r="CZ21" s="1694"/>
      <c r="DA21" s="1694"/>
      <c r="DB21" s="1694"/>
      <c r="DC21" s="1694"/>
      <c r="DD21" s="1694"/>
      <c r="DE21" s="1694"/>
      <c r="DF21" s="1694"/>
      <c r="DG21" s="1694"/>
      <c r="DH21" s="1694"/>
      <c r="DI21" s="1694"/>
      <c r="DJ21" s="1694"/>
      <c r="DK21" s="1694"/>
      <c r="DL21" s="1694"/>
      <c r="DM21" s="1694"/>
      <c r="DN21" s="1694"/>
      <c r="DO21" s="1694"/>
      <c r="DP21" s="1694"/>
      <c r="DQ21" s="1694"/>
      <c r="DR21" s="1694"/>
      <c r="DS21" s="1694"/>
      <c r="DT21" s="1694"/>
      <c r="DU21" s="1694"/>
      <c r="DV21" s="1694"/>
      <c r="DW21" s="1694"/>
      <c r="DX21" s="1694"/>
      <c r="DY21" s="1694"/>
      <c r="DZ21" s="1694"/>
      <c r="EA21" s="1694"/>
      <c r="EB21" s="1694"/>
      <c r="EC21" s="1694"/>
      <c r="ED21" s="1694"/>
      <c r="EE21" s="1694"/>
      <c r="EF21" s="1694"/>
      <c r="EG21" s="1694"/>
      <c r="EH21" s="1697"/>
    </row>
    <row r="22" spans="1:138" ht="42" customHeight="1">
      <c r="A22" s="102"/>
      <c r="B22" s="1698" t="s">
        <v>264</v>
      </c>
      <c r="C22" s="1698"/>
      <c r="D22" s="1698"/>
      <c r="E22" s="1698"/>
      <c r="F22" s="1698"/>
      <c r="G22" s="1698"/>
      <c r="H22" s="1698"/>
      <c r="I22" s="1698"/>
      <c r="J22" s="1698"/>
      <c r="K22" s="1698"/>
      <c r="L22" s="1698"/>
      <c r="M22" s="1698"/>
      <c r="N22" s="1698"/>
      <c r="O22" s="1698"/>
      <c r="P22" s="1698"/>
      <c r="Q22" s="1698"/>
      <c r="R22" s="1698"/>
      <c r="S22" s="1698"/>
      <c r="T22" s="1698"/>
      <c r="U22" s="1698"/>
      <c r="V22" s="1698"/>
      <c r="W22" s="1698"/>
      <c r="X22" s="1698"/>
      <c r="Y22" s="1698"/>
      <c r="Z22" s="1698"/>
      <c r="AA22" s="1698"/>
      <c r="AB22" s="1698"/>
      <c r="AC22" s="1698"/>
      <c r="AD22" s="1698"/>
      <c r="AE22" s="1698"/>
      <c r="AF22" s="1698"/>
      <c r="AG22" s="1698"/>
      <c r="AH22" s="1698"/>
      <c r="AI22" s="1698"/>
      <c r="AJ22" s="1698"/>
      <c r="AK22" s="1698"/>
      <c r="AL22" s="1698"/>
      <c r="AM22" s="1699"/>
      <c r="AN22" s="1684" t="s">
        <v>498</v>
      </c>
      <c r="AO22" s="1684"/>
      <c r="AP22" s="1684"/>
      <c r="AQ22" s="1684"/>
      <c r="AR22" s="1684"/>
      <c r="AS22" s="1684"/>
      <c r="AT22" s="1684"/>
      <c r="AU22" s="1684"/>
      <c r="AV22" s="1684"/>
      <c r="AW22" s="1684"/>
      <c r="AX22" s="1684"/>
      <c r="AY22" s="1684"/>
      <c r="AZ22" s="430"/>
      <c r="BA22" s="459">
        <f>SUM(BA24:CQ25)</f>
        <v>0</v>
      </c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1"/>
      <c r="CR22" s="459">
        <f>SUM(CR24:EH25)</f>
        <v>0</v>
      </c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5"/>
    </row>
    <row r="23" spans="1:138" ht="13.5" customHeight="1">
      <c r="A23" s="102"/>
      <c r="B23" s="1689" t="s">
        <v>136</v>
      </c>
      <c r="C23" s="1689"/>
      <c r="D23" s="1689"/>
      <c r="E23" s="1689"/>
      <c r="F23" s="1689"/>
      <c r="G23" s="1689"/>
      <c r="H23" s="1689"/>
      <c r="I23" s="1689"/>
      <c r="J23" s="1689"/>
      <c r="K23" s="1689"/>
      <c r="L23" s="1689"/>
      <c r="M23" s="1689"/>
      <c r="N23" s="1689"/>
      <c r="O23" s="1689"/>
      <c r="P23" s="1689"/>
      <c r="Q23" s="1689"/>
      <c r="R23" s="1689"/>
      <c r="S23" s="1689"/>
      <c r="T23" s="1689"/>
      <c r="U23" s="1689"/>
      <c r="V23" s="1689"/>
      <c r="W23" s="1689"/>
      <c r="X23" s="1689"/>
      <c r="Y23" s="1689"/>
      <c r="Z23" s="1689"/>
      <c r="AA23" s="1689"/>
      <c r="AB23" s="1689"/>
      <c r="AC23" s="1689"/>
      <c r="AD23" s="1689"/>
      <c r="AE23" s="1689"/>
      <c r="AF23" s="1689"/>
      <c r="AG23" s="1689"/>
      <c r="AH23" s="1689"/>
      <c r="AI23" s="1689"/>
      <c r="AJ23" s="1689"/>
      <c r="AK23" s="1689"/>
      <c r="AL23" s="1689"/>
      <c r="AM23" s="1690"/>
      <c r="AN23" s="1155"/>
      <c r="AO23" s="1156"/>
      <c r="AP23" s="1156"/>
      <c r="AQ23" s="1156"/>
      <c r="AR23" s="1156"/>
      <c r="AS23" s="1156"/>
      <c r="AT23" s="1156"/>
      <c r="AU23" s="1156"/>
      <c r="AV23" s="1156"/>
      <c r="AW23" s="1156"/>
      <c r="AX23" s="1156"/>
      <c r="AY23" s="1156"/>
      <c r="AZ23" s="1156"/>
      <c r="BA23" s="991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8"/>
      <c r="CI23" s="508"/>
      <c r="CJ23" s="508"/>
      <c r="CK23" s="508"/>
      <c r="CL23" s="508"/>
      <c r="CM23" s="508"/>
      <c r="CN23" s="508"/>
      <c r="CO23" s="508"/>
      <c r="CP23" s="508"/>
      <c r="CQ23" s="509"/>
      <c r="CR23" s="507"/>
      <c r="CS23" s="508"/>
      <c r="CT23" s="508"/>
      <c r="CU23" s="508"/>
      <c r="CV23" s="508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8"/>
      <c r="DL23" s="508"/>
      <c r="DM23" s="508"/>
      <c r="DN23" s="508"/>
      <c r="DO23" s="508"/>
      <c r="DP23" s="508"/>
      <c r="DQ23" s="508"/>
      <c r="DR23" s="508"/>
      <c r="DS23" s="508"/>
      <c r="DT23" s="508"/>
      <c r="DU23" s="508"/>
      <c r="DV23" s="508"/>
      <c r="DW23" s="508"/>
      <c r="DX23" s="508"/>
      <c r="DY23" s="508"/>
      <c r="DZ23" s="508"/>
      <c r="EA23" s="508"/>
      <c r="EB23" s="508"/>
      <c r="EC23" s="508"/>
      <c r="ED23" s="508"/>
      <c r="EE23" s="508"/>
      <c r="EF23" s="508"/>
      <c r="EG23" s="508"/>
      <c r="EH23" s="992"/>
    </row>
    <row r="24" spans="1:138" ht="12.75" customHeight="1">
      <c r="A24" s="107"/>
      <c r="B24" s="1691"/>
      <c r="C24" s="1691"/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91"/>
      <c r="T24" s="1691"/>
      <c r="U24" s="1691"/>
      <c r="V24" s="1691"/>
      <c r="W24" s="1691"/>
      <c r="X24" s="1691"/>
      <c r="Y24" s="1691"/>
      <c r="Z24" s="1691"/>
      <c r="AA24" s="1691"/>
      <c r="AB24" s="1691"/>
      <c r="AC24" s="1691"/>
      <c r="AD24" s="1691"/>
      <c r="AE24" s="1691"/>
      <c r="AF24" s="1691"/>
      <c r="AG24" s="1691"/>
      <c r="AH24" s="1691"/>
      <c r="AI24" s="1691"/>
      <c r="AJ24" s="1691"/>
      <c r="AK24" s="1691"/>
      <c r="AL24" s="1691"/>
      <c r="AM24" s="1692"/>
      <c r="AN24" s="1161"/>
      <c r="AO24" s="1162"/>
      <c r="AP24" s="1162"/>
      <c r="AQ24" s="1162"/>
      <c r="AR24" s="1162"/>
      <c r="AS24" s="1162"/>
      <c r="AT24" s="1162"/>
      <c r="AU24" s="1162"/>
      <c r="AV24" s="1162"/>
      <c r="AW24" s="1162"/>
      <c r="AX24" s="1162"/>
      <c r="AY24" s="1162"/>
      <c r="AZ24" s="1162"/>
      <c r="BA24" s="1677">
        <v>0</v>
      </c>
      <c r="BB24" s="1678"/>
      <c r="BC24" s="1678"/>
      <c r="BD24" s="1678"/>
      <c r="BE24" s="1678"/>
      <c r="BF24" s="1678"/>
      <c r="BG24" s="1678"/>
      <c r="BH24" s="1678"/>
      <c r="BI24" s="1678"/>
      <c r="BJ24" s="1678"/>
      <c r="BK24" s="1678"/>
      <c r="BL24" s="1678"/>
      <c r="BM24" s="1678"/>
      <c r="BN24" s="1678"/>
      <c r="BO24" s="1678"/>
      <c r="BP24" s="1678"/>
      <c r="BQ24" s="1678"/>
      <c r="BR24" s="1678"/>
      <c r="BS24" s="1678"/>
      <c r="BT24" s="1678"/>
      <c r="BU24" s="1678"/>
      <c r="BV24" s="1678"/>
      <c r="BW24" s="1678"/>
      <c r="BX24" s="1678"/>
      <c r="BY24" s="1678"/>
      <c r="BZ24" s="1678"/>
      <c r="CA24" s="1678"/>
      <c r="CB24" s="1678"/>
      <c r="CC24" s="1678"/>
      <c r="CD24" s="1678"/>
      <c r="CE24" s="1678"/>
      <c r="CF24" s="1678"/>
      <c r="CG24" s="1678"/>
      <c r="CH24" s="1678"/>
      <c r="CI24" s="1678"/>
      <c r="CJ24" s="1678"/>
      <c r="CK24" s="1678"/>
      <c r="CL24" s="1678"/>
      <c r="CM24" s="1678"/>
      <c r="CN24" s="1678"/>
      <c r="CO24" s="1678"/>
      <c r="CP24" s="1678"/>
      <c r="CQ24" s="1679"/>
      <c r="CR24" s="1680">
        <v>0</v>
      </c>
      <c r="CS24" s="1678"/>
      <c r="CT24" s="1678"/>
      <c r="CU24" s="1678"/>
      <c r="CV24" s="1678"/>
      <c r="CW24" s="1678"/>
      <c r="CX24" s="1678"/>
      <c r="CY24" s="1678"/>
      <c r="CZ24" s="1678"/>
      <c r="DA24" s="1678"/>
      <c r="DB24" s="1678"/>
      <c r="DC24" s="1678"/>
      <c r="DD24" s="1678"/>
      <c r="DE24" s="1678"/>
      <c r="DF24" s="1678"/>
      <c r="DG24" s="1678"/>
      <c r="DH24" s="1678"/>
      <c r="DI24" s="1678"/>
      <c r="DJ24" s="1678"/>
      <c r="DK24" s="1678"/>
      <c r="DL24" s="1678"/>
      <c r="DM24" s="1678"/>
      <c r="DN24" s="1678"/>
      <c r="DO24" s="1678"/>
      <c r="DP24" s="1678"/>
      <c r="DQ24" s="1678"/>
      <c r="DR24" s="1678"/>
      <c r="DS24" s="1678"/>
      <c r="DT24" s="1678"/>
      <c r="DU24" s="1678"/>
      <c r="DV24" s="1678"/>
      <c r="DW24" s="1678"/>
      <c r="DX24" s="1678"/>
      <c r="DY24" s="1678"/>
      <c r="DZ24" s="1678"/>
      <c r="EA24" s="1678"/>
      <c r="EB24" s="1678"/>
      <c r="EC24" s="1678"/>
      <c r="ED24" s="1678"/>
      <c r="EE24" s="1678"/>
      <c r="EF24" s="1678"/>
      <c r="EG24" s="1678"/>
      <c r="EH24" s="1681"/>
    </row>
    <row r="25" spans="1:138" ht="12.75" customHeight="1" thickBot="1">
      <c r="A25" s="308"/>
      <c r="B25" s="1675"/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1675"/>
      <c r="AJ25" s="1675"/>
      <c r="AK25" s="1675"/>
      <c r="AL25" s="1675"/>
      <c r="AM25" s="1676"/>
      <c r="AN25" s="1161"/>
      <c r="AO25" s="1162"/>
      <c r="AP25" s="1162"/>
      <c r="AQ25" s="1162"/>
      <c r="AR25" s="1162"/>
      <c r="AS25" s="1162"/>
      <c r="AT25" s="1162"/>
      <c r="AU25" s="1162"/>
      <c r="AV25" s="1162"/>
      <c r="AW25" s="1162"/>
      <c r="AX25" s="1162"/>
      <c r="AY25" s="1162"/>
      <c r="AZ25" s="1162"/>
      <c r="BA25" s="1700">
        <v>0</v>
      </c>
      <c r="BB25" s="1701"/>
      <c r="BC25" s="1701"/>
      <c r="BD25" s="1701"/>
      <c r="BE25" s="1701"/>
      <c r="BF25" s="1701"/>
      <c r="BG25" s="1701"/>
      <c r="BH25" s="1701"/>
      <c r="BI25" s="1701"/>
      <c r="BJ25" s="1701"/>
      <c r="BK25" s="1701"/>
      <c r="BL25" s="1701"/>
      <c r="BM25" s="1701"/>
      <c r="BN25" s="1701"/>
      <c r="BO25" s="1701"/>
      <c r="BP25" s="1701"/>
      <c r="BQ25" s="1701"/>
      <c r="BR25" s="1701"/>
      <c r="BS25" s="1701"/>
      <c r="BT25" s="1701"/>
      <c r="BU25" s="1701"/>
      <c r="BV25" s="1701"/>
      <c r="BW25" s="1701"/>
      <c r="BX25" s="1701"/>
      <c r="BY25" s="1701"/>
      <c r="BZ25" s="1701"/>
      <c r="CA25" s="1701"/>
      <c r="CB25" s="1701"/>
      <c r="CC25" s="1701"/>
      <c r="CD25" s="1701"/>
      <c r="CE25" s="1701"/>
      <c r="CF25" s="1701"/>
      <c r="CG25" s="1701"/>
      <c r="CH25" s="1701"/>
      <c r="CI25" s="1701"/>
      <c r="CJ25" s="1701"/>
      <c r="CK25" s="1701"/>
      <c r="CL25" s="1701"/>
      <c r="CM25" s="1701"/>
      <c r="CN25" s="1701"/>
      <c r="CO25" s="1701"/>
      <c r="CP25" s="1701"/>
      <c r="CQ25" s="1702"/>
      <c r="CR25" s="1703">
        <v>0</v>
      </c>
      <c r="CS25" s="1701"/>
      <c r="CT25" s="1701"/>
      <c r="CU25" s="1701"/>
      <c r="CV25" s="1701"/>
      <c r="CW25" s="1701"/>
      <c r="CX25" s="1701"/>
      <c r="CY25" s="1701"/>
      <c r="CZ25" s="1701"/>
      <c r="DA25" s="1701"/>
      <c r="DB25" s="1701"/>
      <c r="DC25" s="1701"/>
      <c r="DD25" s="1701"/>
      <c r="DE25" s="1701"/>
      <c r="DF25" s="1701"/>
      <c r="DG25" s="1701"/>
      <c r="DH25" s="1701"/>
      <c r="DI25" s="1701"/>
      <c r="DJ25" s="1701"/>
      <c r="DK25" s="1701"/>
      <c r="DL25" s="1701"/>
      <c r="DM25" s="1701"/>
      <c r="DN25" s="1701"/>
      <c r="DO25" s="1701"/>
      <c r="DP25" s="1701"/>
      <c r="DQ25" s="1701"/>
      <c r="DR25" s="1701"/>
      <c r="DS25" s="1701"/>
      <c r="DT25" s="1701"/>
      <c r="DU25" s="1701"/>
      <c r="DV25" s="1701"/>
      <c r="DW25" s="1701"/>
      <c r="DX25" s="1701"/>
      <c r="DY25" s="1701"/>
      <c r="DZ25" s="1701"/>
      <c r="EA25" s="1701"/>
      <c r="EB25" s="1701"/>
      <c r="EC25" s="1701"/>
      <c r="ED25" s="1701"/>
      <c r="EE25" s="1701"/>
      <c r="EF25" s="1701"/>
      <c r="EG25" s="1701"/>
      <c r="EH25" s="1704"/>
    </row>
  </sheetData>
  <mergeCells count="82">
    <mergeCell ref="B24:AM24"/>
    <mergeCell ref="AN24:AZ24"/>
    <mergeCell ref="BA24:CQ24"/>
    <mergeCell ref="CR24:EH24"/>
    <mergeCell ref="B25:AM25"/>
    <mergeCell ref="AN25:AZ25"/>
    <mergeCell ref="BA25:CQ25"/>
    <mergeCell ref="CR25:EH25"/>
    <mergeCell ref="B22:AM22"/>
    <mergeCell ref="AN22:AZ22"/>
    <mergeCell ref="BA22:CQ22"/>
    <mergeCell ref="CR22:EH22"/>
    <mergeCell ref="B23:AM23"/>
    <mergeCell ref="AN23:AZ23"/>
    <mergeCell ref="BA23:CQ23"/>
    <mergeCell ref="CR23:EH23"/>
    <mergeCell ref="B21:AM21"/>
    <mergeCell ref="AN21:AZ21"/>
    <mergeCell ref="BA21:CQ21"/>
    <mergeCell ref="CR21:EH21"/>
    <mergeCell ref="B19:AM19"/>
    <mergeCell ref="AN19:AZ19"/>
    <mergeCell ref="BA19:CQ19"/>
    <mergeCell ref="CR19:EH19"/>
    <mergeCell ref="B20:AM20"/>
    <mergeCell ref="AN20:AZ20"/>
    <mergeCell ref="BA20:CQ20"/>
    <mergeCell ref="CR20:EH20"/>
    <mergeCell ref="B17:AM17"/>
    <mergeCell ref="AN17:AZ17"/>
    <mergeCell ref="BA17:CQ17"/>
    <mergeCell ref="CR17:EH17"/>
    <mergeCell ref="B18:AM18"/>
    <mergeCell ref="AN18:AZ18"/>
    <mergeCell ref="BA18:CQ18"/>
    <mergeCell ref="CR18:EH18"/>
    <mergeCell ref="B15:AM15"/>
    <mergeCell ref="AN15:AZ15"/>
    <mergeCell ref="BA15:CQ15"/>
    <mergeCell ref="CR15:EH15"/>
    <mergeCell ref="B16:AM16"/>
    <mergeCell ref="AN16:AZ16"/>
    <mergeCell ref="BA16:CQ16"/>
    <mergeCell ref="CR16:EH16"/>
    <mergeCell ref="B13:AM13"/>
    <mergeCell ref="AN13:AZ13"/>
    <mergeCell ref="BA13:CQ13"/>
    <mergeCell ref="CR13:EH13"/>
    <mergeCell ref="B14:AM14"/>
    <mergeCell ref="AN14:AZ14"/>
    <mergeCell ref="BA14:CQ14"/>
    <mergeCell ref="CR14:EH14"/>
    <mergeCell ref="B11:AM11"/>
    <mergeCell ref="AN11:AZ11"/>
    <mergeCell ref="BA11:CQ11"/>
    <mergeCell ref="CR11:EH11"/>
    <mergeCell ref="B12:AM12"/>
    <mergeCell ref="AN12:AZ12"/>
    <mergeCell ref="BA12:CQ12"/>
    <mergeCell ref="CR12:EH12"/>
    <mergeCell ref="B10:AM10"/>
    <mergeCell ref="AN10:AZ10"/>
    <mergeCell ref="BA10:CQ10"/>
    <mergeCell ref="CR10:EH10"/>
    <mergeCell ref="B7:AM7"/>
    <mergeCell ref="AN7:AZ7"/>
    <mergeCell ref="BA7:CQ7"/>
    <mergeCell ref="CR7:EH7"/>
    <mergeCell ref="B8:AM8"/>
    <mergeCell ref="AN8:AZ8"/>
    <mergeCell ref="BA8:CQ8"/>
    <mergeCell ref="CR8:EH8"/>
    <mergeCell ref="B9:AM9"/>
    <mergeCell ref="AN9:AZ9"/>
    <mergeCell ref="BA9:CQ9"/>
    <mergeCell ref="CR9:EH9"/>
    <mergeCell ref="A2:EH2"/>
    <mergeCell ref="A3:EH3"/>
    <mergeCell ref="A5:AM6"/>
    <mergeCell ref="AN5:AZ6"/>
    <mergeCell ref="BU5:BZ5"/>
    <mergeCell ref="DL5:DQ5"/>
  </mergeCells>
  <pageMargins left="0.51181102362204722" right="0.43307086614173229" top="0.78740157480314965" bottom="0.39370078740157483" header="0.19685039370078741" footer="0.19685039370078741"/>
  <pageSetup paperSize="9" scale="8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="90" zoomScaleNormal="100" zoomScaleSheetLayoutView="90" workbookViewId="0">
      <selection activeCell="B10" sqref="B10:AM10"/>
    </sheetView>
  </sheetViews>
  <sheetFormatPr defaultColWidth="0.85546875" defaultRowHeight="12" customHeight="1"/>
  <cols>
    <col min="1" max="36" width="0.85546875" style="266"/>
    <col min="37" max="39" width="0.85546875" style="370"/>
    <col min="40" max="16384" width="0.85546875" style="266"/>
  </cols>
  <sheetData>
    <row r="1" spans="1:163" s="366" customFormat="1" ht="15.75" customHeight="1">
      <c r="AK1" s="369"/>
      <c r="AL1" s="369"/>
      <c r="AM1" s="369"/>
      <c r="FG1" s="364" t="s">
        <v>265</v>
      </c>
    </row>
    <row r="2" spans="1:163" s="109" customFormat="1" ht="15">
      <c r="A2" s="1032" t="s">
        <v>266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1032"/>
      <c r="AI2" s="1032"/>
      <c r="AJ2" s="1032"/>
      <c r="AK2" s="1032"/>
      <c r="AL2" s="1032"/>
      <c r="AM2" s="1032"/>
      <c r="AN2" s="1032"/>
      <c r="AO2" s="1032"/>
      <c r="AP2" s="1032"/>
      <c r="AQ2" s="1032"/>
      <c r="AR2" s="1032"/>
      <c r="AS2" s="1032"/>
      <c r="AT2" s="1032"/>
      <c r="AU2" s="1032"/>
      <c r="AV2" s="1032"/>
      <c r="AW2" s="1032"/>
      <c r="AX2" s="1032"/>
      <c r="AY2" s="1032"/>
      <c r="AZ2" s="1032"/>
      <c r="BA2" s="1032"/>
      <c r="BB2" s="1032"/>
      <c r="BC2" s="1032"/>
      <c r="BD2" s="1032"/>
      <c r="BE2" s="1032"/>
      <c r="BF2" s="1032"/>
      <c r="BG2" s="1032"/>
      <c r="BH2" s="1032"/>
      <c r="BI2" s="1032"/>
      <c r="BJ2" s="1032"/>
      <c r="BK2" s="1032"/>
      <c r="BL2" s="1032"/>
      <c r="BM2" s="1032"/>
      <c r="BN2" s="1032"/>
      <c r="BO2" s="1032"/>
      <c r="BP2" s="1032"/>
      <c r="BQ2" s="1032"/>
      <c r="BR2" s="1032"/>
      <c r="BS2" s="1032"/>
      <c r="BT2" s="1032"/>
      <c r="BU2" s="1032"/>
      <c r="BV2" s="1032"/>
      <c r="BW2" s="1032"/>
      <c r="BX2" s="1032"/>
      <c r="BY2" s="1032"/>
      <c r="BZ2" s="1032"/>
      <c r="CA2" s="1032"/>
      <c r="CB2" s="1032"/>
      <c r="CC2" s="1032"/>
      <c r="CD2" s="1032"/>
      <c r="CE2" s="1032"/>
      <c r="CF2" s="1032"/>
      <c r="CG2" s="1032"/>
      <c r="CH2" s="1032"/>
      <c r="CI2" s="1032"/>
      <c r="CJ2" s="1032"/>
      <c r="CK2" s="1032"/>
      <c r="CL2" s="1032"/>
      <c r="CM2" s="1032"/>
      <c r="CN2" s="1032"/>
      <c r="CO2" s="1032"/>
      <c r="CP2" s="1032"/>
      <c r="CQ2" s="1032"/>
      <c r="CR2" s="1032"/>
      <c r="CS2" s="1032"/>
      <c r="CT2" s="1032"/>
      <c r="CU2" s="1032"/>
      <c r="CV2" s="1032"/>
      <c r="CW2" s="1032"/>
      <c r="CX2" s="1032"/>
      <c r="CY2" s="1032"/>
      <c r="CZ2" s="1032"/>
      <c r="DA2" s="1032"/>
      <c r="DB2" s="1032"/>
      <c r="DC2" s="1032"/>
      <c r="DD2" s="1032"/>
      <c r="DE2" s="1032"/>
      <c r="DF2" s="1032"/>
      <c r="DG2" s="1032"/>
      <c r="DH2" s="1032"/>
      <c r="DI2" s="1032"/>
      <c r="DJ2" s="1032"/>
      <c r="DK2" s="1032"/>
      <c r="DL2" s="1032"/>
      <c r="DM2" s="1032"/>
      <c r="DN2" s="1032"/>
      <c r="DO2" s="1032"/>
      <c r="DP2" s="1032"/>
      <c r="DQ2" s="1032"/>
      <c r="DR2" s="1032"/>
      <c r="DS2" s="1032"/>
      <c r="DT2" s="1032"/>
      <c r="DU2" s="1032"/>
      <c r="DV2" s="1032"/>
      <c r="DW2" s="1032"/>
      <c r="DX2" s="1032"/>
      <c r="DY2" s="1032"/>
      <c r="DZ2" s="1032"/>
      <c r="EA2" s="1032"/>
      <c r="EB2" s="1032"/>
      <c r="EC2" s="1032"/>
      <c r="ED2" s="1032"/>
      <c r="EE2" s="1032"/>
      <c r="EF2" s="1032"/>
      <c r="EG2" s="1032"/>
      <c r="EH2" s="1032"/>
    </row>
    <row r="4" spans="1:163" s="366" customFormat="1" ht="13.5" customHeight="1">
      <c r="A4" s="1129" t="s">
        <v>127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1"/>
      <c r="AN4" s="1138" t="s">
        <v>370</v>
      </c>
      <c r="AO4" s="1138"/>
      <c r="AP4" s="1138"/>
      <c r="AQ4" s="1138"/>
      <c r="AR4" s="1138"/>
      <c r="AS4" s="1138"/>
      <c r="AT4" s="1138"/>
      <c r="AU4" s="1138"/>
      <c r="AV4" s="1138"/>
      <c r="AW4" s="1138"/>
      <c r="AX4" s="1138"/>
      <c r="AY4" s="1138"/>
      <c r="AZ4" s="1138"/>
      <c r="BA4" s="1138"/>
      <c r="BB4" s="110"/>
      <c r="BC4" s="361"/>
      <c r="BD4" s="361"/>
      <c r="BE4" s="361"/>
      <c r="BF4" s="361" t="s">
        <v>231</v>
      </c>
      <c r="BG4" s="361"/>
      <c r="BH4" s="360"/>
      <c r="BI4" s="360"/>
      <c r="BJ4" s="1705" t="s">
        <v>401</v>
      </c>
      <c r="BK4" s="1705"/>
      <c r="BL4" s="1705"/>
      <c r="BM4" s="1705"/>
      <c r="BN4" s="1705"/>
      <c r="BO4" s="1705"/>
      <c r="BP4" s="1705"/>
      <c r="BQ4" s="1705"/>
      <c r="BR4" s="1705"/>
      <c r="BS4" s="1705"/>
      <c r="BT4" s="1705"/>
      <c r="BU4" s="1705"/>
      <c r="BV4" s="1705"/>
      <c r="BW4" s="1705"/>
      <c r="BX4" s="1705"/>
      <c r="BY4" s="1705"/>
      <c r="BZ4" s="1705"/>
      <c r="CA4" s="360"/>
      <c r="CB4" s="361"/>
      <c r="CC4" s="361"/>
      <c r="CD4" s="362"/>
      <c r="CE4" s="1706" t="s">
        <v>29</v>
      </c>
      <c r="CF4" s="1707"/>
      <c r="CG4" s="1707"/>
      <c r="CH4" s="1707"/>
      <c r="CI4" s="1707"/>
      <c r="CJ4" s="1707"/>
      <c r="CK4" s="1707"/>
      <c r="CL4" s="1707"/>
      <c r="CM4" s="1707"/>
      <c r="CN4" s="1707"/>
      <c r="CO4" s="1707"/>
      <c r="CP4" s="1707"/>
      <c r="CQ4" s="1707"/>
      <c r="CR4" s="1707"/>
      <c r="CS4" s="1707"/>
      <c r="CT4" s="1707"/>
      <c r="CU4" s="1707"/>
      <c r="CV4" s="1707"/>
      <c r="CW4" s="1707"/>
      <c r="CX4" s="1707"/>
      <c r="CY4" s="1707"/>
      <c r="CZ4" s="1707"/>
      <c r="DA4" s="1707"/>
      <c r="DB4" s="1707"/>
      <c r="DC4" s="1707"/>
      <c r="DD4" s="1707"/>
      <c r="DE4" s="1707"/>
      <c r="DF4" s="1708"/>
      <c r="DG4" s="1706" t="s">
        <v>29</v>
      </c>
      <c r="DH4" s="1707"/>
      <c r="DI4" s="1707"/>
      <c r="DJ4" s="1707"/>
      <c r="DK4" s="1707"/>
      <c r="DL4" s="1707"/>
      <c r="DM4" s="1707"/>
      <c r="DN4" s="1707"/>
      <c r="DO4" s="1707"/>
      <c r="DP4" s="1707"/>
      <c r="DQ4" s="1707"/>
      <c r="DR4" s="1707"/>
      <c r="DS4" s="1707"/>
      <c r="DT4" s="1707"/>
      <c r="DU4" s="1707"/>
      <c r="DV4" s="1707"/>
      <c r="DW4" s="1707"/>
      <c r="DX4" s="1707"/>
      <c r="DY4" s="1707"/>
      <c r="DZ4" s="1707"/>
      <c r="EA4" s="1707"/>
      <c r="EB4" s="1707"/>
      <c r="EC4" s="1707"/>
      <c r="ED4" s="1707"/>
      <c r="EE4" s="1707"/>
      <c r="EF4" s="1707"/>
      <c r="EG4" s="1707"/>
      <c r="EH4" s="1708"/>
    </row>
    <row r="5" spans="1:163" s="366" customFormat="1" ht="14.25" customHeight="1">
      <c r="A5" s="1132"/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3"/>
      <c r="AD5" s="1133"/>
      <c r="AE5" s="1133"/>
      <c r="AF5" s="1133"/>
      <c r="AG5" s="1133"/>
      <c r="AH5" s="1133"/>
      <c r="AI5" s="1133"/>
      <c r="AJ5" s="1133"/>
      <c r="AK5" s="1133"/>
      <c r="AL5" s="1133"/>
      <c r="AM5" s="1134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"/>
      <c r="BJ5" s="1144">
        <v>20</v>
      </c>
      <c r="BK5" s="1144"/>
      <c r="BL5" s="1144"/>
      <c r="BM5" s="1144"/>
      <c r="BN5" s="1709" t="s">
        <v>352</v>
      </c>
      <c r="BO5" s="1709"/>
      <c r="BP5" s="1709"/>
      <c r="BQ5" s="1709"/>
      <c r="BR5" s="366" t="s">
        <v>31</v>
      </c>
      <c r="CD5" s="114"/>
      <c r="CE5" s="113"/>
      <c r="CL5" s="1144">
        <v>20</v>
      </c>
      <c r="CM5" s="1144"/>
      <c r="CN5" s="1144"/>
      <c r="CO5" s="1144"/>
      <c r="CP5" s="1709" t="s">
        <v>350</v>
      </c>
      <c r="CQ5" s="1709"/>
      <c r="CR5" s="1709"/>
      <c r="CS5" s="1709"/>
      <c r="CT5" s="1709"/>
      <c r="CU5" s="1709"/>
      <c r="CV5" s="366" t="s">
        <v>160</v>
      </c>
      <c r="DF5" s="114"/>
      <c r="DG5" s="113"/>
      <c r="DN5" s="1144">
        <v>20</v>
      </c>
      <c r="DO5" s="1144"/>
      <c r="DP5" s="1144"/>
      <c r="DQ5" s="1144"/>
      <c r="DR5" s="1709" t="s">
        <v>351</v>
      </c>
      <c r="DS5" s="1709"/>
      <c r="DT5" s="1709"/>
      <c r="DU5" s="1709"/>
      <c r="DV5" s="1709"/>
      <c r="DW5" s="1709"/>
      <c r="DX5" s="366" t="s">
        <v>32</v>
      </c>
      <c r="EH5" s="114"/>
    </row>
    <row r="6" spans="1:163" s="366" customFormat="1" ht="6" customHeight="1" thickBot="1">
      <c r="A6" s="1135"/>
      <c r="B6" s="1136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6"/>
      <c r="O6" s="1136"/>
      <c r="P6" s="1136"/>
      <c r="Q6" s="1136"/>
      <c r="R6" s="1136"/>
      <c r="S6" s="1136"/>
      <c r="T6" s="1136"/>
      <c r="U6" s="1136"/>
      <c r="V6" s="1136"/>
      <c r="W6" s="1136"/>
      <c r="X6" s="1136"/>
      <c r="Y6" s="1136"/>
      <c r="Z6" s="1136"/>
      <c r="AA6" s="1136"/>
      <c r="AB6" s="1136"/>
      <c r="AC6" s="1136"/>
      <c r="AD6" s="1136"/>
      <c r="AE6" s="1136"/>
      <c r="AF6" s="1136"/>
      <c r="AG6" s="1136"/>
      <c r="AH6" s="1136"/>
      <c r="AI6" s="1136"/>
      <c r="AJ6" s="1136"/>
      <c r="AK6" s="1136"/>
      <c r="AL6" s="1136"/>
      <c r="AM6" s="1137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"/>
      <c r="CD6" s="114"/>
      <c r="CE6" s="113"/>
      <c r="DF6" s="114"/>
      <c r="DG6" s="113"/>
      <c r="EH6" s="114"/>
    </row>
    <row r="7" spans="1:163" s="363" customFormat="1" ht="43.5" customHeight="1">
      <c r="A7" s="108"/>
      <c r="B7" s="1710" t="s">
        <v>267</v>
      </c>
      <c r="C7" s="1710"/>
      <c r="D7" s="1710"/>
      <c r="E7" s="1710"/>
      <c r="F7" s="1710"/>
      <c r="G7" s="1710"/>
      <c r="H7" s="1710"/>
      <c r="I7" s="1710"/>
      <c r="J7" s="1710"/>
      <c r="K7" s="1710"/>
      <c r="L7" s="1710"/>
      <c r="M7" s="1710"/>
      <c r="N7" s="1710"/>
      <c r="O7" s="1710"/>
      <c r="P7" s="1710"/>
      <c r="Q7" s="1710"/>
      <c r="R7" s="1710"/>
      <c r="S7" s="1710"/>
      <c r="T7" s="1710"/>
      <c r="U7" s="1710"/>
      <c r="V7" s="1710"/>
      <c r="W7" s="1710"/>
      <c r="X7" s="1710"/>
      <c r="Y7" s="1710"/>
      <c r="Z7" s="1710"/>
      <c r="AA7" s="1710"/>
      <c r="AB7" s="1710"/>
      <c r="AC7" s="1710"/>
      <c r="AD7" s="1710"/>
      <c r="AE7" s="1710"/>
      <c r="AF7" s="1710"/>
      <c r="AG7" s="1710"/>
      <c r="AH7" s="1710"/>
      <c r="AI7" s="1710"/>
      <c r="AJ7" s="1710"/>
      <c r="AK7" s="1710"/>
      <c r="AL7" s="1710"/>
      <c r="AM7" s="1710"/>
      <c r="AN7" s="1684" t="s">
        <v>499</v>
      </c>
      <c r="AO7" s="1684"/>
      <c r="AP7" s="1684"/>
      <c r="AQ7" s="1684"/>
      <c r="AR7" s="1684"/>
      <c r="AS7" s="1684"/>
      <c r="AT7" s="1684"/>
      <c r="AU7" s="1684"/>
      <c r="AV7" s="1684"/>
      <c r="AW7" s="1684"/>
      <c r="AX7" s="1684"/>
      <c r="AY7" s="1684"/>
      <c r="AZ7" s="1684"/>
      <c r="BA7" s="1684"/>
      <c r="BB7" s="1711">
        <v>684</v>
      </c>
      <c r="BC7" s="1712"/>
      <c r="BD7" s="1712"/>
      <c r="BE7" s="1712"/>
      <c r="BF7" s="1712"/>
      <c r="BG7" s="1712"/>
      <c r="BH7" s="1712"/>
      <c r="BI7" s="1712"/>
      <c r="BJ7" s="1712"/>
      <c r="BK7" s="1712"/>
      <c r="BL7" s="1712"/>
      <c r="BM7" s="1712"/>
      <c r="BN7" s="1712"/>
      <c r="BO7" s="1712"/>
      <c r="BP7" s="1712"/>
      <c r="BQ7" s="1712"/>
      <c r="BR7" s="1712"/>
      <c r="BS7" s="1712"/>
      <c r="BT7" s="1712"/>
      <c r="BU7" s="1712"/>
      <c r="BV7" s="1712"/>
      <c r="BW7" s="1712"/>
      <c r="BX7" s="1712"/>
      <c r="BY7" s="1712"/>
      <c r="BZ7" s="1712"/>
      <c r="CA7" s="1712"/>
      <c r="CB7" s="1712"/>
      <c r="CC7" s="1712"/>
      <c r="CD7" s="1713"/>
      <c r="CE7" s="1714">
        <v>684</v>
      </c>
      <c r="CF7" s="1715"/>
      <c r="CG7" s="1715"/>
      <c r="CH7" s="1715"/>
      <c r="CI7" s="1715"/>
      <c r="CJ7" s="1715"/>
      <c r="CK7" s="1715"/>
      <c r="CL7" s="1715"/>
      <c r="CM7" s="1715"/>
      <c r="CN7" s="1715"/>
      <c r="CO7" s="1715"/>
      <c r="CP7" s="1715"/>
      <c r="CQ7" s="1715"/>
      <c r="CR7" s="1715"/>
      <c r="CS7" s="1715"/>
      <c r="CT7" s="1715"/>
      <c r="CU7" s="1715"/>
      <c r="CV7" s="1715"/>
      <c r="CW7" s="1715"/>
      <c r="CX7" s="1715"/>
      <c r="CY7" s="1715"/>
      <c r="CZ7" s="1715"/>
      <c r="DA7" s="1715"/>
      <c r="DB7" s="1715"/>
      <c r="DC7" s="1715"/>
      <c r="DD7" s="1715"/>
      <c r="DE7" s="1715"/>
      <c r="DF7" s="1716"/>
      <c r="DG7" s="1714">
        <v>684</v>
      </c>
      <c r="DH7" s="1715"/>
      <c r="DI7" s="1715"/>
      <c r="DJ7" s="1715"/>
      <c r="DK7" s="1715"/>
      <c r="DL7" s="1715"/>
      <c r="DM7" s="1715"/>
      <c r="DN7" s="1715"/>
      <c r="DO7" s="1715"/>
      <c r="DP7" s="1715"/>
      <c r="DQ7" s="1715"/>
      <c r="DR7" s="1715"/>
      <c r="DS7" s="1715"/>
      <c r="DT7" s="1715"/>
      <c r="DU7" s="1715"/>
      <c r="DV7" s="1715"/>
      <c r="DW7" s="1715"/>
      <c r="DX7" s="1715"/>
      <c r="DY7" s="1715"/>
      <c r="DZ7" s="1715"/>
      <c r="EA7" s="1715"/>
      <c r="EB7" s="1715"/>
      <c r="EC7" s="1715"/>
      <c r="ED7" s="1715"/>
      <c r="EE7" s="1715"/>
      <c r="EF7" s="1715"/>
      <c r="EG7" s="1715"/>
      <c r="EH7" s="1717"/>
    </row>
    <row r="8" spans="1:163" s="363" customFormat="1" ht="40.5" customHeight="1">
      <c r="A8" s="115"/>
      <c r="B8" s="1682" t="s">
        <v>268</v>
      </c>
      <c r="C8" s="1682"/>
      <c r="D8" s="1682"/>
      <c r="E8" s="1682"/>
      <c r="F8" s="1682"/>
      <c r="G8" s="1682"/>
      <c r="H8" s="1682"/>
      <c r="I8" s="1682"/>
      <c r="J8" s="1682"/>
      <c r="K8" s="1682"/>
      <c r="L8" s="1682"/>
      <c r="M8" s="1682"/>
      <c r="N8" s="1682"/>
      <c r="O8" s="1682"/>
      <c r="P8" s="1682"/>
      <c r="Q8" s="1682"/>
      <c r="R8" s="1682"/>
      <c r="S8" s="1682"/>
      <c r="T8" s="1682"/>
      <c r="U8" s="1682"/>
      <c r="V8" s="1682"/>
      <c r="W8" s="1682"/>
      <c r="X8" s="1682"/>
      <c r="Y8" s="1682"/>
      <c r="Z8" s="1682"/>
      <c r="AA8" s="1682"/>
      <c r="AB8" s="1682"/>
      <c r="AC8" s="1682"/>
      <c r="AD8" s="1682"/>
      <c r="AE8" s="1682"/>
      <c r="AF8" s="1682"/>
      <c r="AG8" s="1682"/>
      <c r="AH8" s="1682"/>
      <c r="AI8" s="1682"/>
      <c r="AJ8" s="1682"/>
      <c r="AK8" s="1682"/>
      <c r="AL8" s="1682"/>
      <c r="AM8" s="1682"/>
      <c r="AN8" s="1684" t="s">
        <v>500</v>
      </c>
      <c r="AO8" s="1684"/>
      <c r="AP8" s="1684"/>
      <c r="AQ8" s="1684"/>
      <c r="AR8" s="1684"/>
      <c r="AS8" s="1684"/>
      <c r="AT8" s="1684"/>
      <c r="AU8" s="1684"/>
      <c r="AV8" s="1684"/>
      <c r="AW8" s="1684"/>
      <c r="AX8" s="1684"/>
      <c r="AY8" s="1684"/>
      <c r="AZ8" s="1684"/>
      <c r="BA8" s="1684"/>
      <c r="BB8" s="1693">
        <v>684</v>
      </c>
      <c r="BC8" s="1694"/>
      <c r="BD8" s="1694"/>
      <c r="BE8" s="1694"/>
      <c r="BF8" s="1694"/>
      <c r="BG8" s="1694"/>
      <c r="BH8" s="1694"/>
      <c r="BI8" s="1694"/>
      <c r="BJ8" s="1694"/>
      <c r="BK8" s="1694"/>
      <c r="BL8" s="1694"/>
      <c r="BM8" s="1694"/>
      <c r="BN8" s="1694"/>
      <c r="BO8" s="1694"/>
      <c r="BP8" s="1694"/>
      <c r="BQ8" s="1694"/>
      <c r="BR8" s="1694"/>
      <c r="BS8" s="1694"/>
      <c r="BT8" s="1694"/>
      <c r="BU8" s="1694"/>
      <c r="BV8" s="1694"/>
      <c r="BW8" s="1694"/>
      <c r="BX8" s="1694"/>
      <c r="BY8" s="1694"/>
      <c r="BZ8" s="1694"/>
      <c r="CA8" s="1694"/>
      <c r="CB8" s="1694"/>
      <c r="CC8" s="1694"/>
      <c r="CD8" s="1695"/>
      <c r="CE8" s="1718">
        <v>0</v>
      </c>
      <c r="CF8" s="1712"/>
      <c r="CG8" s="1712"/>
      <c r="CH8" s="1712"/>
      <c r="CI8" s="1712"/>
      <c r="CJ8" s="1712"/>
      <c r="CK8" s="1712"/>
      <c r="CL8" s="1712"/>
      <c r="CM8" s="1712"/>
      <c r="CN8" s="1712"/>
      <c r="CO8" s="1712"/>
      <c r="CP8" s="1712"/>
      <c r="CQ8" s="1712"/>
      <c r="CR8" s="1712"/>
      <c r="CS8" s="1712"/>
      <c r="CT8" s="1712"/>
      <c r="CU8" s="1712"/>
      <c r="CV8" s="1712"/>
      <c r="CW8" s="1712"/>
      <c r="CX8" s="1712"/>
      <c r="CY8" s="1712"/>
      <c r="CZ8" s="1712"/>
      <c r="DA8" s="1712"/>
      <c r="DB8" s="1712"/>
      <c r="DC8" s="1712"/>
      <c r="DD8" s="1712"/>
      <c r="DE8" s="1712"/>
      <c r="DF8" s="1713"/>
      <c r="DG8" s="1718">
        <v>0</v>
      </c>
      <c r="DH8" s="1712"/>
      <c r="DI8" s="1712"/>
      <c r="DJ8" s="1712"/>
      <c r="DK8" s="1712"/>
      <c r="DL8" s="1712"/>
      <c r="DM8" s="1712"/>
      <c r="DN8" s="1712"/>
      <c r="DO8" s="1712"/>
      <c r="DP8" s="1712"/>
      <c r="DQ8" s="1712"/>
      <c r="DR8" s="1712"/>
      <c r="DS8" s="1712"/>
      <c r="DT8" s="1712"/>
      <c r="DU8" s="1712"/>
      <c r="DV8" s="1712"/>
      <c r="DW8" s="1712"/>
      <c r="DX8" s="1712"/>
      <c r="DY8" s="1712"/>
      <c r="DZ8" s="1712"/>
      <c r="EA8" s="1712"/>
      <c r="EB8" s="1712"/>
      <c r="EC8" s="1712"/>
      <c r="ED8" s="1712"/>
      <c r="EE8" s="1712"/>
      <c r="EF8" s="1712"/>
      <c r="EG8" s="1712"/>
      <c r="EH8" s="1719"/>
    </row>
    <row r="9" spans="1:163" s="363" customFormat="1" ht="42" customHeight="1">
      <c r="A9" s="108"/>
      <c r="B9" s="1710" t="s">
        <v>269</v>
      </c>
      <c r="C9" s="1710"/>
      <c r="D9" s="1710"/>
      <c r="E9" s="1710"/>
      <c r="F9" s="1710"/>
      <c r="G9" s="1710"/>
      <c r="H9" s="1710"/>
      <c r="I9" s="1710"/>
      <c r="J9" s="1710"/>
      <c r="K9" s="1710"/>
      <c r="L9" s="1710"/>
      <c r="M9" s="1710"/>
      <c r="N9" s="1710"/>
      <c r="O9" s="1710"/>
      <c r="P9" s="1710"/>
      <c r="Q9" s="1710"/>
      <c r="R9" s="1710"/>
      <c r="S9" s="1710"/>
      <c r="T9" s="1710"/>
      <c r="U9" s="1710"/>
      <c r="V9" s="1710"/>
      <c r="W9" s="1710"/>
      <c r="X9" s="1710"/>
      <c r="Y9" s="1710"/>
      <c r="Z9" s="1710"/>
      <c r="AA9" s="1710"/>
      <c r="AB9" s="1710"/>
      <c r="AC9" s="1710"/>
      <c r="AD9" s="1710"/>
      <c r="AE9" s="1710"/>
      <c r="AF9" s="1710"/>
      <c r="AG9" s="1710"/>
      <c r="AH9" s="1710"/>
      <c r="AI9" s="1710"/>
      <c r="AJ9" s="1710"/>
      <c r="AK9" s="1710"/>
      <c r="AL9" s="1710"/>
      <c r="AM9" s="1710"/>
      <c r="AN9" s="1684" t="s">
        <v>501</v>
      </c>
      <c r="AO9" s="1684"/>
      <c r="AP9" s="1684"/>
      <c r="AQ9" s="1684"/>
      <c r="AR9" s="1684"/>
      <c r="AS9" s="1684"/>
      <c r="AT9" s="1684"/>
      <c r="AU9" s="1684"/>
      <c r="AV9" s="1684"/>
      <c r="AW9" s="1684"/>
      <c r="AX9" s="1684"/>
      <c r="AY9" s="1684"/>
      <c r="AZ9" s="1684"/>
      <c r="BA9" s="1684"/>
      <c r="BB9" s="1693"/>
      <c r="BC9" s="1694"/>
      <c r="BD9" s="1694"/>
      <c r="BE9" s="1694"/>
      <c r="BF9" s="1694"/>
      <c r="BG9" s="1694"/>
      <c r="BH9" s="1694"/>
      <c r="BI9" s="1694"/>
      <c r="BJ9" s="1694"/>
      <c r="BK9" s="1694"/>
      <c r="BL9" s="1694"/>
      <c r="BM9" s="1694"/>
      <c r="BN9" s="1694"/>
      <c r="BO9" s="1694"/>
      <c r="BP9" s="1694"/>
      <c r="BQ9" s="1694"/>
      <c r="BR9" s="1694"/>
      <c r="BS9" s="1694"/>
      <c r="BT9" s="1694"/>
      <c r="BU9" s="1694"/>
      <c r="BV9" s="1694"/>
      <c r="BW9" s="1694"/>
      <c r="BX9" s="1694"/>
      <c r="BY9" s="1694"/>
      <c r="BZ9" s="1694"/>
      <c r="CA9" s="1694"/>
      <c r="CB9" s="1694"/>
      <c r="CC9" s="1694"/>
      <c r="CD9" s="1695"/>
      <c r="CE9" s="1696">
        <v>0</v>
      </c>
      <c r="CF9" s="1694"/>
      <c r="CG9" s="1694"/>
      <c r="CH9" s="1694"/>
      <c r="CI9" s="1694"/>
      <c r="CJ9" s="1694"/>
      <c r="CK9" s="1694"/>
      <c r="CL9" s="1694"/>
      <c r="CM9" s="1694"/>
      <c r="CN9" s="1694"/>
      <c r="CO9" s="1694"/>
      <c r="CP9" s="1694"/>
      <c r="CQ9" s="1694"/>
      <c r="CR9" s="1694"/>
      <c r="CS9" s="1694"/>
      <c r="CT9" s="1694"/>
      <c r="CU9" s="1694"/>
      <c r="CV9" s="1694"/>
      <c r="CW9" s="1694"/>
      <c r="CX9" s="1694"/>
      <c r="CY9" s="1694"/>
      <c r="CZ9" s="1694"/>
      <c r="DA9" s="1694"/>
      <c r="DB9" s="1694"/>
      <c r="DC9" s="1694"/>
      <c r="DD9" s="1694"/>
      <c r="DE9" s="1694"/>
      <c r="DF9" s="1695"/>
      <c r="DG9" s="1696">
        <v>0</v>
      </c>
      <c r="DH9" s="1694"/>
      <c r="DI9" s="1694"/>
      <c r="DJ9" s="1694"/>
      <c r="DK9" s="1694"/>
      <c r="DL9" s="1694"/>
      <c r="DM9" s="1694"/>
      <c r="DN9" s="1694"/>
      <c r="DO9" s="1694"/>
      <c r="DP9" s="1694"/>
      <c r="DQ9" s="1694"/>
      <c r="DR9" s="1694"/>
      <c r="DS9" s="1694"/>
      <c r="DT9" s="1694"/>
      <c r="DU9" s="1694"/>
      <c r="DV9" s="1694"/>
      <c r="DW9" s="1694"/>
      <c r="DX9" s="1694"/>
      <c r="DY9" s="1694"/>
      <c r="DZ9" s="1694"/>
      <c r="EA9" s="1694"/>
      <c r="EB9" s="1694"/>
      <c r="EC9" s="1694"/>
      <c r="ED9" s="1694"/>
      <c r="EE9" s="1694"/>
      <c r="EF9" s="1694"/>
      <c r="EG9" s="1694"/>
      <c r="EH9" s="1697"/>
    </row>
    <row r="10" spans="1:163" s="363" customFormat="1" ht="42" customHeight="1">
      <c r="A10" s="108"/>
      <c r="B10" s="1710" t="s">
        <v>270</v>
      </c>
      <c r="C10" s="1710"/>
      <c r="D10" s="1710"/>
      <c r="E10" s="1710"/>
      <c r="F10" s="1710"/>
      <c r="G10" s="1710"/>
      <c r="H10" s="1710"/>
      <c r="I10" s="1710"/>
      <c r="J10" s="1710"/>
      <c r="K10" s="1710"/>
      <c r="L10" s="1710"/>
      <c r="M10" s="1710"/>
      <c r="N10" s="1710"/>
      <c r="O10" s="1710"/>
      <c r="P10" s="1710"/>
      <c r="Q10" s="1710"/>
      <c r="R10" s="1710"/>
      <c r="S10" s="1710"/>
      <c r="T10" s="1710"/>
      <c r="U10" s="1710"/>
      <c r="V10" s="1710"/>
      <c r="W10" s="1710"/>
      <c r="X10" s="1710"/>
      <c r="Y10" s="1710"/>
      <c r="Z10" s="1710"/>
      <c r="AA10" s="1710"/>
      <c r="AB10" s="1710"/>
      <c r="AC10" s="1710"/>
      <c r="AD10" s="1710"/>
      <c r="AE10" s="1710"/>
      <c r="AF10" s="1710"/>
      <c r="AG10" s="1710"/>
      <c r="AH10" s="1710"/>
      <c r="AI10" s="1710"/>
      <c r="AJ10" s="1710"/>
      <c r="AK10" s="1710"/>
      <c r="AL10" s="1710"/>
      <c r="AM10" s="1710"/>
      <c r="AN10" s="1684" t="s">
        <v>502</v>
      </c>
      <c r="AO10" s="1684"/>
      <c r="AP10" s="1684"/>
      <c r="AQ10" s="1684"/>
      <c r="AR10" s="1684"/>
      <c r="AS10" s="1684"/>
      <c r="AT10" s="1684"/>
      <c r="AU10" s="1684"/>
      <c r="AV10" s="1684"/>
      <c r="AW10" s="1684"/>
      <c r="AX10" s="1684"/>
      <c r="AY10" s="1684"/>
      <c r="AZ10" s="1684"/>
      <c r="BA10" s="1684"/>
      <c r="BB10" s="1693">
        <v>1697632</v>
      </c>
      <c r="BC10" s="1694"/>
      <c r="BD10" s="1694"/>
      <c r="BE10" s="1694"/>
      <c r="BF10" s="1694"/>
      <c r="BG10" s="1694"/>
      <c r="BH10" s="1694"/>
      <c r="BI10" s="1694"/>
      <c r="BJ10" s="1694"/>
      <c r="BK10" s="1694"/>
      <c r="BL10" s="1694"/>
      <c r="BM10" s="1694"/>
      <c r="BN10" s="1694"/>
      <c r="BO10" s="1694"/>
      <c r="BP10" s="1694"/>
      <c r="BQ10" s="1694"/>
      <c r="BR10" s="1694"/>
      <c r="BS10" s="1694"/>
      <c r="BT10" s="1694"/>
      <c r="BU10" s="1694"/>
      <c r="BV10" s="1694"/>
      <c r="BW10" s="1694"/>
      <c r="BX10" s="1694"/>
      <c r="BY10" s="1694"/>
      <c r="BZ10" s="1694"/>
      <c r="CA10" s="1694"/>
      <c r="CB10" s="1694"/>
      <c r="CC10" s="1694"/>
      <c r="CD10" s="1695"/>
      <c r="CE10" s="1696">
        <v>1710346</v>
      </c>
      <c r="CF10" s="1694"/>
      <c r="CG10" s="1694"/>
      <c r="CH10" s="1694"/>
      <c r="CI10" s="1694"/>
      <c r="CJ10" s="1694"/>
      <c r="CK10" s="1694"/>
      <c r="CL10" s="1694"/>
      <c r="CM10" s="1694"/>
      <c r="CN10" s="1694"/>
      <c r="CO10" s="1694"/>
      <c r="CP10" s="1694"/>
      <c r="CQ10" s="1694"/>
      <c r="CR10" s="1694"/>
      <c r="CS10" s="1694"/>
      <c r="CT10" s="1694"/>
      <c r="CU10" s="1694"/>
      <c r="CV10" s="1694"/>
      <c r="CW10" s="1694"/>
      <c r="CX10" s="1694"/>
      <c r="CY10" s="1694"/>
      <c r="CZ10" s="1694"/>
      <c r="DA10" s="1694"/>
      <c r="DB10" s="1694"/>
      <c r="DC10" s="1694"/>
      <c r="DD10" s="1694"/>
      <c r="DE10" s="1694"/>
      <c r="DF10" s="1695"/>
      <c r="DG10" s="1696">
        <v>1499447</v>
      </c>
      <c r="DH10" s="1694"/>
      <c r="DI10" s="1694"/>
      <c r="DJ10" s="1694"/>
      <c r="DK10" s="1694"/>
      <c r="DL10" s="1694"/>
      <c r="DM10" s="1694"/>
      <c r="DN10" s="1694"/>
      <c r="DO10" s="1694"/>
      <c r="DP10" s="1694"/>
      <c r="DQ10" s="1694"/>
      <c r="DR10" s="1694"/>
      <c r="DS10" s="1694"/>
      <c r="DT10" s="1694"/>
      <c r="DU10" s="1694"/>
      <c r="DV10" s="1694"/>
      <c r="DW10" s="1694"/>
      <c r="DX10" s="1694"/>
      <c r="DY10" s="1694"/>
      <c r="DZ10" s="1694"/>
      <c r="EA10" s="1694"/>
      <c r="EB10" s="1694"/>
      <c r="EC10" s="1694"/>
      <c r="ED10" s="1694"/>
      <c r="EE10" s="1694"/>
      <c r="EF10" s="1694"/>
      <c r="EG10" s="1694"/>
      <c r="EH10" s="1697"/>
    </row>
    <row r="11" spans="1:163" s="363" customFormat="1" ht="78" customHeight="1">
      <c r="A11" s="108"/>
      <c r="B11" s="1710" t="s">
        <v>271</v>
      </c>
      <c r="C11" s="1710"/>
      <c r="D11" s="1710"/>
      <c r="E11" s="1710"/>
      <c r="F11" s="1710"/>
      <c r="G11" s="1710"/>
      <c r="H11" s="1710"/>
      <c r="I11" s="1710"/>
      <c r="J11" s="1710"/>
      <c r="K11" s="1710"/>
      <c r="L11" s="1710"/>
      <c r="M11" s="1710"/>
      <c r="N11" s="1710"/>
      <c r="O11" s="1710"/>
      <c r="P11" s="1710"/>
      <c r="Q11" s="1710"/>
      <c r="R11" s="1710"/>
      <c r="S11" s="1710"/>
      <c r="T11" s="1710"/>
      <c r="U11" s="1710"/>
      <c r="V11" s="1710"/>
      <c r="W11" s="1710"/>
      <c r="X11" s="1710"/>
      <c r="Y11" s="1710"/>
      <c r="Z11" s="1710"/>
      <c r="AA11" s="1710"/>
      <c r="AB11" s="1710"/>
      <c r="AC11" s="1710"/>
      <c r="AD11" s="1710"/>
      <c r="AE11" s="1710"/>
      <c r="AF11" s="1710"/>
      <c r="AG11" s="1710"/>
      <c r="AH11" s="1710"/>
      <c r="AI11" s="1710"/>
      <c r="AJ11" s="1710"/>
      <c r="AK11" s="1710"/>
      <c r="AL11" s="1710"/>
      <c r="AM11" s="1720"/>
      <c r="AN11" s="1684" t="s">
        <v>503</v>
      </c>
      <c r="AO11" s="1684"/>
      <c r="AP11" s="1684"/>
      <c r="AQ11" s="1684"/>
      <c r="AR11" s="1684"/>
      <c r="AS11" s="1684"/>
      <c r="AT11" s="1684"/>
      <c r="AU11" s="1684"/>
      <c r="AV11" s="1684"/>
      <c r="AW11" s="1684"/>
      <c r="AX11" s="1684"/>
      <c r="AY11" s="1684"/>
      <c r="AZ11" s="1684"/>
      <c r="BA11" s="1684"/>
      <c r="BB11" s="1693">
        <v>90862</v>
      </c>
      <c r="BC11" s="1694"/>
      <c r="BD11" s="1694"/>
      <c r="BE11" s="1694"/>
      <c r="BF11" s="1694"/>
      <c r="BG11" s="1694"/>
      <c r="BH11" s="1694"/>
      <c r="BI11" s="1694"/>
      <c r="BJ11" s="1694"/>
      <c r="BK11" s="1694"/>
      <c r="BL11" s="1694"/>
      <c r="BM11" s="1694"/>
      <c r="BN11" s="1694"/>
      <c r="BO11" s="1694"/>
      <c r="BP11" s="1694"/>
      <c r="BQ11" s="1694"/>
      <c r="BR11" s="1694"/>
      <c r="BS11" s="1694"/>
      <c r="BT11" s="1694"/>
      <c r="BU11" s="1694"/>
      <c r="BV11" s="1694"/>
      <c r="BW11" s="1694"/>
      <c r="BX11" s="1694"/>
      <c r="BY11" s="1694"/>
      <c r="BZ11" s="1694"/>
      <c r="CA11" s="1694"/>
      <c r="CB11" s="1694"/>
      <c r="CC11" s="1694"/>
      <c r="CD11" s="1695"/>
      <c r="CE11" s="1696">
        <v>53718</v>
      </c>
      <c r="CF11" s="1694"/>
      <c r="CG11" s="1694"/>
      <c r="CH11" s="1694"/>
      <c r="CI11" s="1694"/>
      <c r="CJ11" s="1694"/>
      <c r="CK11" s="1694"/>
      <c r="CL11" s="1694"/>
      <c r="CM11" s="1694"/>
      <c r="CN11" s="1694"/>
      <c r="CO11" s="1694"/>
      <c r="CP11" s="1694"/>
      <c r="CQ11" s="1694"/>
      <c r="CR11" s="1694"/>
      <c r="CS11" s="1694"/>
      <c r="CT11" s="1694"/>
      <c r="CU11" s="1694"/>
      <c r="CV11" s="1694"/>
      <c r="CW11" s="1694"/>
      <c r="CX11" s="1694"/>
      <c r="CY11" s="1694"/>
      <c r="CZ11" s="1694"/>
      <c r="DA11" s="1694"/>
      <c r="DB11" s="1694"/>
      <c r="DC11" s="1694"/>
      <c r="DD11" s="1694"/>
      <c r="DE11" s="1694"/>
      <c r="DF11" s="1695"/>
      <c r="DG11" s="1696">
        <v>1569</v>
      </c>
      <c r="DH11" s="1694"/>
      <c r="DI11" s="1694"/>
      <c r="DJ11" s="1694"/>
      <c r="DK11" s="1694"/>
      <c r="DL11" s="1694"/>
      <c r="DM11" s="1694"/>
      <c r="DN11" s="1694"/>
      <c r="DO11" s="1694"/>
      <c r="DP11" s="1694"/>
      <c r="DQ11" s="1694"/>
      <c r="DR11" s="1694"/>
      <c r="DS11" s="1694"/>
      <c r="DT11" s="1694"/>
      <c r="DU11" s="1694"/>
      <c r="DV11" s="1694"/>
      <c r="DW11" s="1694"/>
      <c r="DX11" s="1694"/>
      <c r="DY11" s="1694"/>
      <c r="DZ11" s="1694"/>
      <c r="EA11" s="1694"/>
      <c r="EB11" s="1694"/>
      <c r="EC11" s="1694"/>
      <c r="ED11" s="1694"/>
      <c r="EE11" s="1694"/>
      <c r="EF11" s="1694"/>
      <c r="EG11" s="1694"/>
      <c r="EH11" s="1697"/>
    </row>
    <row r="12" spans="1:163" s="363" customFormat="1" ht="43.5" customHeight="1">
      <c r="A12" s="108"/>
      <c r="B12" s="1710" t="s">
        <v>272</v>
      </c>
      <c r="C12" s="1710"/>
      <c r="D12" s="1710"/>
      <c r="E12" s="1710"/>
      <c r="F12" s="1710"/>
      <c r="G12" s="1710"/>
      <c r="H12" s="1710"/>
      <c r="I12" s="1710"/>
      <c r="J12" s="1710"/>
      <c r="K12" s="1710"/>
      <c r="L12" s="1710"/>
      <c r="M12" s="1710"/>
      <c r="N12" s="1710"/>
      <c r="O12" s="1710"/>
      <c r="P12" s="1710"/>
      <c r="Q12" s="1710"/>
      <c r="R12" s="1710"/>
      <c r="S12" s="1710"/>
      <c r="T12" s="1710"/>
      <c r="U12" s="1710"/>
      <c r="V12" s="1710"/>
      <c r="W12" s="1710"/>
      <c r="X12" s="1710"/>
      <c r="Y12" s="1710"/>
      <c r="Z12" s="1710"/>
      <c r="AA12" s="1710"/>
      <c r="AB12" s="1710"/>
      <c r="AC12" s="1710"/>
      <c r="AD12" s="1710"/>
      <c r="AE12" s="1710"/>
      <c r="AF12" s="1710"/>
      <c r="AG12" s="1710"/>
      <c r="AH12" s="1710"/>
      <c r="AI12" s="1710"/>
      <c r="AJ12" s="1710"/>
      <c r="AK12" s="1710"/>
      <c r="AL12" s="1710"/>
      <c r="AM12" s="1710"/>
      <c r="AN12" s="1684" t="s">
        <v>504</v>
      </c>
      <c r="AO12" s="1684"/>
      <c r="AP12" s="1684"/>
      <c r="AQ12" s="1684"/>
      <c r="AR12" s="1684"/>
      <c r="AS12" s="1684"/>
      <c r="AT12" s="1684"/>
      <c r="AU12" s="1684"/>
      <c r="AV12" s="1684"/>
      <c r="AW12" s="1684"/>
      <c r="AX12" s="1684"/>
      <c r="AY12" s="1684"/>
      <c r="AZ12" s="1684"/>
      <c r="BA12" s="1684"/>
      <c r="BB12" s="1693">
        <v>0</v>
      </c>
      <c r="BC12" s="1694"/>
      <c r="BD12" s="1694"/>
      <c r="BE12" s="1694"/>
      <c r="BF12" s="1694"/>
      <c r="BG12" s="1694"/>
      <c r="BH12" s="1694"/>
      <c r="BI12" s="1694"/>
      <c r="BJ12" s="1694"/>
      <c r="BK12" s="1694"/>
      <c r="BL12" s="1694"/>
      <c r="BM12" s="1694"/>
      <c r="BN12" s="1694"/>
      <c r="BO12" s="1694"/>
      <c r="BP12" s="1694"/>
      <c r="BQ12" s="1694"/>
      <c r="BR12" s="1694"/>
      <c r="BS12" s="1694"/>
      <c r="BT12" s="1694"/>
      <c r="BU12" s="1694"/>
      <c r="BV12" s="1694"/>
      <c r="BW12" s="1694"/>
      <c r="BX12" s="1694"/>
      <c r="BY12" s="1694"/>
      <c r="BZ12" s="1694"/>
      <c r="CA12" s="1694"/>
      <c r="CB12" s="1694"/>
      <c r="CC12" s="1694"/>
      <c r="CD12" s="1695"/>
      <c r="CE12" s="1696">
        <v>0</v>
      </c>
      <c r="CF12" s="1694"/>
      <c r="CG12" s="1694"/>
      <c r="CH12" s="1694"/>
      <c r="CI12" s="1694"/>
      <c r="CJ12" s="1694"/>
      <c r="CK12" s="1694"/>
      <c r="CL12" s="1694"/>
      <c r="CM12" s="1694"/>
      <c r="CN12" s="1694"/>
      <c r="CO12" s="1694"/>
      <c r="CP12" s="1694"/>
      <c r="CQ12" s="1694"/>
      <c r="CR12" s="1694"/>
      <c r="CS12" s="1694"/>
      <c r="CT12" s="1694"/>
      <c r="CU12" s="1694"/>
      <c r="CV12" s="1694"/>
      <c r="CW12" s="1694"/>
      <c r="CX12" s="1694"/>
      <c r="CY12" s="1694"/>
      <c r="CZ12" s="1694"/>
      <c r="DA12" s="1694"/>
      <c r="DB12" s="1694"/>
      <c r="DC12" s="1694"/>
      <c r="DD12" s="1694"/>
      <c r="DE12" s="1694"/>
      <c r="DF12" s="1695"/>
      <c r="DG12" s="1696">
        <v>0</v>
      </c>
      <c r="DH12" s="1694"/>
      <c r="DI12" s="1694"/>
      <c r="DJ12" s="1694"/>
      <c r="DK12" s="1694"/>
      <c r="DL12" s="1694"/>
      <c r="DM12" s="1694"/>
      <c r="DN12" s="1694"/>
      <c r="DO12" s="1694"/>
      <c r="DP12" s="1694"/>
      <c r="DQ12" s="1694"/>
      <c r="DR12" s="1694"/>
      <c r="DS12" s="1694"/>
      <c r="DT12" s="1694"/>
      <c r="DU12" s="1694"/>
      <c r="DV12" s="1694"/>
      <c r="DW12" s="1694"/>
      <c r="DX12" s="1694"/>
      <c r="DY12" s="1694"/>
      <c r="DZ12" s="1694"/>
      <c r="EA12" s="1694"/>
      <c r="EB12" s="1694"/>
      <c r="EC12" s="1694"/>
      <c r="ED12" s="1694"/>
      <c r="EE12" s="1694"/>
      <c r="EF12" s="1694"/>
      <c r="EG12" s="1694"/>
      <c r="EH12" s="1697"/>
    </row>
    <row r="13" spans="1:163" s="363" customFormat="1" ht="28.5" customHeight="1" thickBot="1">
      <c r="A13" s="108"/>
      <c r="B13" s="1721" t="s">
        <v>273</v>
      </c>
      <c r="C13" s="1721"/>
      <c r="D13" s="1721"/>
      <c r="E13" s="1721"/>
      <c r="F13" s="1721"/>
      <c r="G13" s="1721"/>
      <c r="H13" s="1721"/>
      <c r="I13" s="1721"/>
      <c r="J13" s="1721"/>
      <c r="K13" s="1721"/>
      <c r="L13" s="1721"/>
      <c r="M13" s="1721"/>
      <c r="N13" s="1721"/>
      <c r="O13" s="1721"/>
      <c r="P13" s="1721"/>
      <c r="Q13" s="1721"/>
      <c r="R13" s="1721"/>
      <c r="S13" s="1721"/>
      <c r="T13" s="1721"/>
      <c r="U13" s="1721"/>
      <c r="V13" s="1721"/>
      <c r="W13" s="1721"/>
      <c r="X13" s="1721"/>
      <c r="Y13" s="1721"/>
      <c r="Z13" s="1721"/>
      <c r="AA13" s="1721"/>
      <c r="AB13" s="1721"/>
      <c r="AC13" s="1721"/>
      <c r="AD13" s="1721"/>
      <c r="AE13" s="1721"/>
      <c r="AF13" s="1721"/>
      <c r="AG13" s="1721"/>
      <c r="AH13" s="1721"/>
      <c r="AI13" s="1721"/>
      <c r="AJ13" s="1721"/>
      <c r="AK13" s="1721"/>
      <c r="AL13" s="1721"/>
      <c r="AM13" s="1721"/>
      <c r="AN13" s="1722" t="s">
        <v>505</v>
      </c>
      <c r="AO13" s="1722"/>
      <c r="AP13" s="1722"/>
      <c r="AQ13" s="1722"/>
      <c r="AR13" s="1722"/>
      <c r="AS13" s="1722"/>
      <c r="AT13" s="1722"/>
      <c r="AU13" s="1722"/>
      <c r="AV13" s="1722"/>
      <c r="AW13" s="1722"/>
      <c r="AX13" s="1722"/>
      <c r="AY13" s="1722"/>
      <c r="AZ13" s="1722"/>
      <c r="BA13" s="1722"/>
      <c r="BB13" s="1723">
        <v>0</v>
      </c>
      <c r="BC13" s="1724"/>
      <c r="BD13" s="1724"/>
      <c r="BE13" s="1724"/>
      <c r="BF13" s="1724"/>
      <c r="BG13" s="1724"/>
      <c r="BH13" s="1724"/>
      <c r="BI13" s="1724"/>
      <c r="BJ13" s="1724"/>
      <c r="BK13" s="1724"/>
      <c r="BL13" s="1724"/>
      <c r="BM13" s="1724"/>
      <c r="BN13" s="1724"/>
      <c r="BO13" s="1724"/>
      <c r="BP13" s="1724"/>
      <c r="BQ13" s="1724"/>
      <c r="BR13" s="1724"/>
      <c r="BS13" s="1724"/>
      <c r="BT13" s="1724"/>
      <c r="BU13" s="1724"/>
      <c r="BV13" s="1724"/>
      <c r="BW13" s="1724"/>
      <c r="BX13" s="1724"/>
      <c r="BY13" s="1724"/>
      <c r="BZ13" s="1724"/>
      <c r="CA13" s="1724"/>
      <c r="CB13" s="1724"/>
      <c r="CC13" s="1724"/>
      <c r="CD13" s="1725"/>
      <c r="CE13" s="1726">
        <v>0</v>
      </c>
      <c r="CF13" s="1724"/>
      <c r="CG13" s="1724"/>
      <c r="CH13" s="1724"/>
      <c r="CI13" s="1724"/>
      <c r="CJ13" s="1724"/>
      <c r="CK13" s="1724"/>
      <c r="CL13" s="1724"/>
      <c r="CM13" s="1724"/>
      <c r="CN13" s="1724"/>
      <c r="CO13" s="1724"/>
      <c r="CP13" s="1724"/>
      <c r="CQ13" s="1724"/>
      <c r="CR13" s="1724"/>
      <c r="CS13" s="1724"/>
      <c r="CT13" s="1724"/>
      <c r="CU13" s="1724"/>
      <c r="CV13" s="1724"/>
      <c r="CW13" s="1724"/>
      <c r="CX13" s="1724"/>
      <c r="CY13" s="1724"/>
      <c r="CZ13" s="1724"/>
      <c r="DA13" s="1724"/>
      <c r="DB13" s="1724"/>
      <c r="DC13" s="1724"/>
      <c r="DD13" s="1724"/>
      <c r="DE13" s="1724"/>
      <c r="DF13" s="1725"/>
      <c r="DG13" s="1726">
        <v>0</v>
      </c>
      <c r="DH13" s="1724"/>
      <c r="DI13" s="1724"/>
      <c r="DJ13" s="1724"/>
      <c r="DK13" s="1724"/>
      <c r="DL13" s="1724"/>
      <c r="DM13" s="1724"/>
      <c r="DN13" s="1724"/>
      <c r="DO13" s="1724"/>
      <c r="DP13" s="1724"/>
      <c r="DQ13" s="1724"/>
      <c r="DR13" s="1724"/>
      <c r="DS13" s="1724"/>
      <c r="DT13" s="1724"/>
      <c r="DU13" s="1724"/>
      <c r="DV13" s="1724"/>
      <c r="DW13" s="1724"/>
      <c r="DX13" s="1724"/>
      <c r="DY13" s="1724"/>
      <c r="DZ13" s="1724"/>
      <c r="EA13" s="1724"/>
      <c r="EB13" s="1724"/>
      <c r="EC13" s="1724"/>
      <c r="ED13" s="1724"/>
      <c r="EE13" s="1724"/>
      <c r="EF13" s="1724"/>
      <c r="EG13" s="1724"/>
      <c r="EH13" s="1727"/>
    </row>
  </sheetData>
  <mergeCells count="47">
    <mergeCell ref="B12:AM12"/>
    <mergeCell ref="AN12:BA12"/>
    <mergeCell ref="BB12:CD12"/>
    <mergeCell ref="CE12:DF12"/>
    <mergeCell ref="DG12:EH12"/>
    <mergeCell ref="B13:AM13"/>
    <mergeCell ref="AN13:BA13"/>
    <mergeCell ref="BB13:CD13"/>
    <mergeCell ref="CE13:DF13"/>
    <mergeCell ref="DG13:EH13"/>
    <mergeCell ref="B10:AM10"/>
    <mergeCell ref="AN10:BA10"/>
    <mergeCell ref="BB10:CD10"/>
    <mergeCell ref="CE10:DF10"/>
    <mergeCell ref="DG10:EH10"/>
    <mergeCell ref="B11:AM11"/>
    <mergeCell ref="AN11:BA11"/>
    <mergeCell ref="BB11:CD11"/>
    <mergeCell ref="CE11:DF11"/>
    <mergeCell ref="DG11:EH11"/>
    <mergeCell ref="B8:AM8"/>
    <mergeCell ref="AN8:BA8"/>
    <mergeCell ref="BB8:CD8"/>
    <mergeCell ref="CE8:DF8"/>
    <mergeCell ref="DG8:EH8"/>
    <mergeCell ref="B9:AM9"/>
    <mergeCell ref="AN9:BA9"/>
    <mergeCell ref="BB9:CD9"/>
    <mergeCell ref="CE9:DF9"/>
    <mergeCell ref="DG9:EH9"/>
    <mergeCell ref="B7:AM7"/>
    <mergeCell ref="AN7:BA7"/>
    <mergeCell ref="BB7:CD7"/>
    <mergeCell ref="CE7:DF7"/>
    <mergeCell ref="DG7:EH7"/>
    <mergeCell ref="A2:EH2"/>
    <mergeCell ref="A4:AM6"/>
    <mergeCell ref="AN4:BA6"/>
    <mergeCell ref="BJ4:BZ4"/>
    <mergeCell ref="CE4:DF4"/>
    <mergeCell ref="DG4:EH4"/>
    <mergeCell ref="BJ5:BM5"/>
    <mergeCell ref="BN5:BQ5"/>
    <mergeCell ref="CL5:CO5"/>
    <mergeCell ref="CP5:CU5"/>
    <mergeCell ref="DN5:DQ5"/>
    <mergeCell ref="DR5:DW5"/>
  </mergeCells>
  <pageMargins left="0.51181102362204722" right="0.43307086614173229" top="0.78740157480314965" bottom="0.39370078740157483" header="0.19685039370078741" footer="0.19685039370078741"/>
  <pageSetup paperSize="9" scale="8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G46"/>
  <sheetViews>
    <sheetView view="pageBreakPreview" topLeftCell="B31" zoomScaleSheetLayoutView="100" workbookViewId="0">
      <selection activeCell="DI42" sqref="DI42:EJ43"/>
    </sheetView>
  </sheetViews>
  <sheetFormatPr defaultColWidth="0.85546875" defaultRowHeight="12" customHeight="1"/>
  <cols>
    <col min="1" max="16384" width="0.85546875" style="123"/>
  </cols>
  <sheetData>
    <row r="1" spans="1:163" s="270" customFormat="1" ht="15.75" customHeight="1">
      <c r="FG1" s="267" t="s">
        <v>274</v>
      </c>
    </row>
    <row r="2" spans="1:163" ht="15" customHeight="1">
      <c r="A2" s="1740" t="s">
        <v>275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  <c r="T2" s="1740"/>
      <c r="U2" s="1740"/>
      <c r="V2" s="1740"/>
      <c r="W2" s="1740"/>
      <c r="X2" s="1740"/>
      <c r="Y2" s="1740"/>
      <c r="Z2" s="1740"/>
      <c r="AA2" s="1740"/>
      <c r="AB2" s="1740"/>
      <c r="AC2" s="1740"/>
      <c r="AD2" s="1740"/>
      <c r="AE2" s="1740"/>
      <c r="AF2" s="1740"/>
      <c r="AG2" s="1740"/>
      <c r="AH2" s="1740"/>
      <c r="AI2" s="1740"/>
      <c r="AJ2" s="1740"/>
      <c r="AK2" s="1740"/>
      <c r="AL2" s="1740"/>
      <c r="AM2" s="1740"/>
      <c r="AN2" s="1740"/>
      <c r="AO2" s="1740"/>
      <c r="AP2" s="1740"/>
      <c r="AQ2" s="1740"/>
      <c r="AR2" s="1740"/>
      <c r="AS2" s="1740"/>
      <c r="AT2" s="1740"/>
      <c r="AU2" s="1740"/>
      <c r="AV2" s="1740"/>
      <c r="AW2" s="1740"/>
      <c r="AX2" s="1740"/>
      <c r="AY2" s="1740"/>
      <c r="AZ2" s="1740"/>
      <c r="BA2" s="1740"/>
      <c r="BB2" s="1740"/>
      <c r="BC2" s="1740"/>
      <c r="BD2" s="1740"/>
      <c r="BE2" s="1740"/>
      <c r="BF2" s="1740"/>
      <c r="BG2" s="1740"/>
      <c r="BH2" s="1740"/>
      <c r="BI2" s="1740"/>
      <c r="BJ2" s="1740"/>
      <c r="BK2" s="1740"/>
      <c r="BL2" s="1740"/>
      <c r="BM2" s="1740"/>
      <c r="BN2" s="1740"/>
      <c r="BO2" s="1740"/>
      <c r="BP2" s="1740"/>
      <c r="BQ2" s="1740"/>
      <c r="BR2" s="1740"/>
      <c r="BS2" s="1740"/>
      <c r="BT2" s="1740"/>
      <c r="BU2" s="1740"/>
      <c r="BV2" s="1740"/>
      <c r="BW2" s="1740"/>
      <c r="BX2" s="1740"/>
      <c r="BY2" s="1740"/>
      <c r="BZ2" s="1740"/>
      <c r="CA2" s="1740"/>
      <c r="CB2" s="1740"/>
      <c r="CC2" s="1740"/>
      <c r="CD2" s="1740"/>
      <c r="CE2" s="1740"/>
      <c r="CF2" s="1740"/>
      <c r="CG2" s="1740"/>
      <c r="CH2" s="1740"/>
      <c r="CI2" s="1740"/>
      <c r="CJ2" s="1740"/>
      <c r="CK2" s="1740"/>
      <c r="CL2" s="1740"/>
      <c r="CM2" s="1740"/>
      <c r="CN2" s="1740"/>
      <c r="CO2" s="1740"/>
      <c r="CP2" s="1740"/>
      <c r="CQ2" s="1740"/>
      <c r="CR2" s="1740"/>
      <c r="CS2" s="1740"/>
      <c r="CT2" s="1740"/>
      <c r="CU2" s="1740"/>
      <c r="CV2" s="1740"/>
      <c r="CW2" s="1740"/>
      <c r="CX2" s="1740"/>
      <c r="CY2" s="1740"/>
      <c r="CZ2" s="1740"/>
      <c r="DA2" s="1740"/>
      <c r="DB2" s="1740"/>
      <c r="DC2" s="1740"/>
      <c r="DD2" s="1740"/>
      <c r="DE2" s="1740"/>
      <c r="DF2" s="1740"/>
      <c r="DG2" s="1740"/>
      <c r="DH2" s="1740"/>
      <c r="DI2" s="1740"/>
      <c r="DJ2" s="1740"/>
      <c r="DK2" s="1740"/>
      <c r="DL2" s="1740"/>
      <c r="DM2" s="1740"/>
      <c r="DN2" s="1740"/>
      <c r="DO2" s="1740"/>
      <c r="DP2" s="1740"/>
      <c r="DQ2" s="1740"/>
      <c r="DR2" s="1740"/>
      <c r="DS2" s="1740"/>
      <c r="DT2" s="1740"/>
      <c r="DU2" s="1740"/>
      <c r="DV2" s="1740"/>
      <c r="DW2" s="1740"/>
      <c r="DX2" s="1740"/>
      <c r="DY2" s="1740"/>
      <c r="DZ2" s="1740"/>
      <c r="EA2" s="1740"/>
      <c r="EB2" s="1740"/>
      <c r="EC2" s="1740"/>
      <c r="ED2" s="1740"/>
      <c r="EE2" s="1740"/>
      <c r="EF2" s="1740"/>
      <c r="EG2" s="1740"/>
      <c r="EH2" s="1740"/>
      <c r="EI2" s="1740"/>
      <c r="EJ2" s="1740"/>
      <c r="EK2" s="1740"/>
      <c r="EL2" s="1740"/>
      <c r="EM2" s="1740"/>
      <c r="EN2" s="1740"/>
      <c r="EO2" s="1740"/>
      <c r="EP2" s="1740"/>
      <c r="EQ2" s="1740"/>
      <c r="ER2" s="1740"/>
      <c r="ES2" s="1740"/>
      <c r="ET2" s="1740"/>
      <c r="EU2" s="1740"/>
      <c r="EV2" s="1740"/>
      <c r="EW2" s="1740"/>
      <c r="EX2" s="1740"/>
      <c r="EY2" s="1740"/>
      <c r="EZ2" s="1740"/>
      <c r="FA2" s="1740"/>
      <c r="FB2" s="1740"/>
      <c r="FC2" s="1740"/>
      <c r="FD2" s="1740"/>
      <c r="FE2" s="1740"/>
      <c r="FF2" s="1740"/>
      <c r="FG2" s="1740"/>
    </row>
    <row r="4" spans="1:163" s="121" customFormat="1" ht="14.25" customHeight="1">
      <c r="A4" s="1740" t="s">
        <v>276</v>
      </c>
      <c r="B4" s="1740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0"/>
      <c r="Y4" s="1740"/>
      <c r="Z4" s="1740"/>
      <c r="AA4" s="1740"/>
      <c r="AB4" s="1740"/>
      <c r="AC4" s="1740"/>
      <c r="AD4" s="1740"/>
      <c r="AE4" s="1740"/>
      <c r="AF4" s="1740"/>
      <c r="AG4" s="1740"/>
      <c r="AH4" s="1740"/>
      <c r="AI4" s="1740"/>
      <c r="AJ4" s="1740"/>
      <c r="AK4" s="1740"/>
      <c r="AL4" s="1740"/>
      <c r="AM4" s="1740"/>
      <c r="AN4" s="1740"/>
      <c r="AO4" s="1740"/>
      <c r="AP4" s="1740"/>
      <c r="AQ4" s="1740"/>
      <c r="AR4" s="1740"/>
      <c r="AS4" s="1740"/>
      <c r="AT4" s="1740"/>
      <c r="AU4" s="1740"/>
      <c r="AV4" s="1740"/>
      <c r="AW4" s="1740"/>
      <c r="AX4" s="1740"/>
      <c r="AY4" s="1740"/>
      <c r="AZ4" s="1740"/>
      <c r="BA4" s="1740"/>
      <c r="BB4" s="1740"/>
      <c r="BC4" s="1740"/>
      <c r="BD4" s="1740"/>
      <c r="BE4" s="1740"/>
      <c r="BF4" s="1740"/>
      <c r="BG4" s="1740"/>
      <c r="BH4" s="1740"/>
      <c r="BI4" s="1740"/>
      <c r="BJ4" s="1740"/>
      <c r="BK4" s="1740"/>
      <c r="BL4" s="1740"/>
      <c r="BM4" s="1740"/>
      <c r="BN4" s="1740"/>
      <c r="BO4" s="1740"/>
      <c r="BP4" s="1740"/>
      <c r="BQ4" s="1740"/>
      <c r="BR4" s="1740"/>
      <c r="BS4" s="1740"/>
      <c r="BT4" s="1740"/>
      <c r="BU4" s="1740"/>
      <c r="BV4" s="1740"/>
      <c r="BW4" s="1740"/>
      <c r="BX4" s="1740"/>
      <c r="BY4" s="1740"/>
      <c r="BZ4" s="1740"/>
      <c r="CA4" s="1740"/>
      <c r="CB4" s="1740"/>
      <c r="CC4" s="1740"/>
      <c r="CD4" s="1740"/>
      <c r="CE4" s="1740"/>
      <c r="CF4" s="1740"/>
      <c r="CG4" s="1740"/>
      <c r="CH4" s="1740"/>
      <c r="CI4" s="1740"/>
      <c r="CJ4" s="1740"/>
      <c r="CK4" s="1740"/>
      <c r="CL4" s="1740"/>
      <c r="CM4" s="1740"/>
      <c r="CN4" s="1740"/>
      <c r="CO4" s="1740"/>
      <c r="CP4" s="1740"/>
      <c r="CQ4" s="1740"/>
      <c r="CR4" s="1740"/>
      <c r="CS4" s="1740"/>
      <c r="CT4" s="1740"/>
      <c r="CU4" s="1740"/>
      <c r="CV4" s="1740"/>
      <c r="CW4" s="1740"/>
      <c r="CX4" s="1740"/>
      <c r="CY4" s="1740"/>
      <c r="CZ4" s="1740"/>
      <c r="DA4" s="1740"/>
      <c r="DB4" s="1740"/>
      <c r="DC4" s="1740"/>
      <c r="DD4" s="1740"/>
      <c r="DE4" s="1740"/>
      <c r="DF4" s="1740"/>
      <c r="DG4" s="1740"/>
      <c r="DH4" s="1740"/>
      <c r="DI4" s="1740"/>
      <c r="DJ4" s="1740"/>
      <c r="DK4" s="1740"/>
      <c r="DL4" s="1740"/>
      <c r="DM4" s="1740"/>
      <c r="DN4" s="1740"/>
      <c r="DO4" s="1740"/>
      <c r="DP4" s="1740"/>
      <c r="DQ4" s="1740"/>
      <c r="DR4" s="1740"/>
      <c r="DS4" s="1740"/>
      <c r="DT4" s="1740"/>
      <c r="DU4" s="1740"/>
      <c r="DV4" s="1740"/>
      <c r="DW4" s="1740"/>
      <c r="DX4" s="1740"/>
      <c r="DY4" s="1740"/>
      <c r="DZ4" s="1740"/>
      <c r="EA4" s="1740"/>
      <c r="EB4" s="1740"/>
      <c r="EC4" s="1740"/>
      <c r="ED4" s="1740"/>
      <c r="EE4" s="1740"/>
      <c r="EF4" s="1740"/>
      <c r="EG4" s="1740"/>
      <c r="EH4" s="1740"/>
      <c r="EI4" s="1740"/>
      <c r="EJ4" s="1740"/>
      <c r="EK4" s="1740"/>
      <c r="EL4" s="1740"/>
      <c r="EM4" s="1740"/>
      <c r="EN4" s="1740"/>
      <c r="EO4" s="1740"/>
      <c r="EP4" s="1740"/>
      <c r="EQ4" s="1740"/>
      <c r="ER4" s="1740"/>
      <c r="ES4" s="1740"/>
      <c r="ET4" s="1740"/>
      <c r="EU4" s="1740"/>
      <c r="EV4" s="1740"/>
      <c r="EW4" s="1740"/>
      <c r="EX4" s="1740"/>
      <c r="EY4" s="1740"/>
      <c r="EZ4" s="1740"/>
      <c r="FA4" s="1740"/>
      <c r="FB4" s="1740"/>
      <c r="FC4" s="1740"/>
      <c r="FD4" s="1740"/>
      <c r="FE4" s="1740"/>
      <c r="FF4" s="1740"/>
      <c r="FG4" s="1740"/>
    </row>
    <row r="6" spans="1:163" ht="15.75" customHeight="1">
      <c r="A6" s="1741" t="s">
        <v>127</v>
      </c>
      <c r="B6" s="1742"/>
      <c r="C6" s="1742"/>
      <c r="D6" s="1742"/>
      <c r="E6" s="1742"/>
      <c r="F6" s="1742"/>
      <c r="G6" s="1742"/>
      <c r="H6" s="1742"/>
      <c r="I6" s="1742"/>
      <c r="J6" s="1742"/>
      <c r="K6" s="1742"/>
      <c r="L6" s="1742"/>
      <c r="M6" s="1742"/>
      <c r="N6" s="1742"/>
      <c r="O6" s="1742"/>
      <c r="P6" s="1742"/>
      <c r="Q6" s="1742"/>
      <c r="R6" s="1742"/>
      <c r="S6" s="1743"/>
      <c r="T6" s="1750" t="s">
        <v>370</v>
      </c>
      <c r="U6" s="1751"/>
      <c r="V6" s="1751"/>
      <c r="W6" s="1751"/>
      <c r="X6" s="1751"/>
      <c r="Y6" s="1751"/>
      <c r="Z6" s="1751"/>
      <c r="AA6" s="1751"/>
      <c r="AB6" s="1751"/>
      <c r="AC6" s="1751"/>
      <c r="AD6" s="1752"/>
      <c r="AE6" s="1741" t="s">
        <v>215</v>
      </c>
      <c r="AF6" s="1742"/>
      <c r="AG6" s="1742"/>
      <c r="AH6" s="1742"/>
      <c r="AI6" s="1742"/>
      <c r="AJ6" s="1742"/>
      <c r="AK6" s="1742"/>
      <c r="AL6" s="1742"/>
      <c r="AM6" s="1742"/>
      <c r="AN6" s="1742"/>
      <c r="AO6" s="1742"/>
      <c r="AP6" s="1742"/>
      <c r="AQ6" s="1743"/>
      <c r="AR6" s="1759" t="s">
        <v>216</v>
      </c>
      <c r="AS6" s="1760"/>
      <c r="AT6" s="1760"/>
      <c r="AU6" s="1760"/>
      <c r="AV6" s="1760"/>
      <c r="AW6" s="1760"/>
      <c r="AX6" s="1760"/>
      <c r="AY6" s="1760"/>
      <c r="AZ6" s="1760"/>
      <c r="BA6" s="1760"/>
      <c r="BB6" s="1760"/>
      <c r="BC6" s="1760"/>
      <c r="BD6" s="1760"/>
      <c r="BE6" s="1760"/>
      <c r="BF6" s="1760"/>
      <c r="BG6" s="1760"/>
      <c r="BH6" s="1760"/>
      <c r="BI6" s="1760"/>
      <c r="BJ6" s="1760"/>
      <c r="BK6" s="1760"/>
      <c r="BL6" s="1760"/>
      <c r="BM6" s="1760"/>
      <c r="BN6" s="1760"/>
      <c r="BO6" s="1761"/>
      <c r="BP6" s="1759" t="s">
        <v>217</v>
      </c>
      <c r="BQ6" s="1760"/>
      <c r="BR6" s="1760"/>
      <c r="BS6" s="1760"/>
      <c r="BT6" s="1760"/>
      <c r="BU6" s="1760"/>
      <c r="BV6" s="1760"/>
      <c r="BW6" s="1760"/>
      <c r="BX6" s="1760"/>
      <c r="BY6" s="1760"/>
      <c r="BZ6" s="1760"/>
      <c r="CA6" s="1760"/>
      <c r="CB6" s="1760"/>
      <c r="CC6" s="1760"/>
      <c r="CD6" s="1760"/>
      <c r="CE6" s="1760"/>
      <c r="CF6" s="1760"/>
      <c r="CG6" s="1760"/>
      <c r="CH6" s="1760"/>
      <c r="CI6" s="1760"/>
      <c r="CJ6" s="1760"/>
      <c r="CK6" s="1760"/>
      <c r="CL6" s="1760"/>
      <c r="CM6" s="1760"/>
      <c r="CN6" s="1760"/>
      <c r="CO6" s="1760"/>
      <c r="CP6" s="1760"/>
      <c r="CQ6" s="1760"/>
      <c r="CR6" s="1760"/>
      <c r="CS6" s="1760"/>
      <c r="CT6" s="1760"/>
      <c r="CU6" s="1760"/>
      <c r="CV6" s="1760"/>
      <c r="CW6" s="1760"/>
      <c r="CX6" s="1760"/>
      <c r="CY6" s="1760"/>
      <c r="CZ6" s="1760"/>
      <c r="DA6" s="1760"/>
      <c r="DB6" s="1760"/>
      <c r="DC6" s="1760"/>
      <c r="DD6" s="1760"/>
      <c r="DE6" s="1760"/>
      <c r="DF6" s="1760"/>
      <c r="DG6" s="1760"/>
      <c r="DH6" s="1760"/>
      <c r="DI6" s="1760"/>
      <c r="DJ6" s="1760"/>
      <c r="DK6" s="1760"/>
      <c r="DL6" s="1760"/>
      <c r="DM6" s="1760"/>
      <c r="DN6" s="1760"/>
      <c r="DO6" s="1760"/>
      <c r="DP6" s="1760"/>
      <c r="DQ6" s="1760"/>
      <c r="DR6" s="1760"/>
      <c r="DS6" s="1760"/>
      <c r="DT6" s="1760"/>
      <c r="DU6" s="1760"/>
      <c r="DV6" s="1760"/>
      <c r="DW6" s="1760"/>
      <c r="DX6" s="1760"/>
      <c r="DY6" s="1760"/>
      <c r="DZ6" s="1760"/>
      <c r="EA6" s="1760"/>
      <c r="EB6" s="1760"/>
      <c r="EC6" s="1760"/>
      <c r="ED6" s="1760"/>
      <c r="EE6" s="1760"/>
      <c r="EF6" s="1760"/>
      <c r="EG6" s="1761"/>
      <c r="EH6" s="1759" t="s">
        <v>218</v>
      </c>
      <c r="EI6" s="1760"/>
      <c r="EJ6" s="1760"/>
      <c r="EK6" s="1760"/>
      <c r="EL6" s="1760"/>
      <c r="EM6" s="1760"/>
      <c r="EN6" s="1760"/>
      <c r="EO6" s="1760"/>
      <c r="EP6" s="1760"/>
      <c r="EQ6" s="1760"/>
      <c r="ER6" s="1760"/>
      <c r="ES6" s="1760"/>
      <c r="ET6" s="1760"/>
      <c r="EU6" s="1760"/>
      <c r="EV6" s="1760"/>
      <c r="EW6" s="1760"/>
      <c r="EX6" s="1760"/>
      <c r="EY6" s="1760"/>
      <c r="EZ6" s="1760"/>
      <c r="FA6" s="1760"/>
      <c r="FB6" s="1760"/>
      <c r="FC6" s="1760"/>
      <c r="FD6" s="1760"/>
      <c r="FE6" s="1760"/>
      <c r="FF6" s="1760"/>
      <c r="FG6" s="1761"/>
    </row>
    <row r="7" spans="1:163" ht="15.75" customHeight="1">
      <c r="A7" s="1744"/>
      <c r="B7" s="1745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6"/>
      <c r="T7" s="1753"/>
      <c r="U7" s="1754"/>
      <c r="V7" s="1754"/>
      <c r="W7" s="1754"/>
      <c r="X7" s="1754"/>
      <c r="Y7" s="1754"/>
      <c r="Z7" s="1754"/>
      <c r="AA7" s="1754"/>
      <c r="AB7" s="1754"/>
      <c r="AC7" s="1754"/>
      <c r="AD7" s="1755"/>
      <c r="AE7" s="1744"/>
      <c r="AF7" s="1745"/>
      <c r="AG7" s="1745"/>
      <c r="AH7" s="1745"/>
      <c r="AI7" s="1745"/>
      <c r="AJ7" s="1745"/>
      <c r="AK7" s="1745"/>
      <c r="AL7" s="1745"/>
      <c r="AM7" s="1745"/>
      <c r="AN7" s="1745"/>
      <c r="AO7" s="1745"/>
      <c r="AP7" s="1745"/>
      <c r="AQ7" s="1746"/>
      <c r="AR7" s="1728" t="s">
        <v>277</v>
      </c>
      <c r="AS7" s="1729"/>
      <c r="AT7" s="1729"/>
      <c r="AU7" s="1729"/>
      <c r="AV7" s="1729"/>
      <c r="AW7" s="1729"/>
      <c r="AX7" s="1729"/>
      <c r="AY7" s="1729"/>
      <c r="AZ7" s="1729"/>
      <c r="BA7" s="1729"/>
      <c r="BB7" s="1729"/>
      <c r="BC7" s="1730"/>
      <c r="BD7" s="1728" t="s">
        <v>506</v>
      </c>
      <c r="BE7" s="1729"/>
      <c r="BF7" s="1729"/>
      <c r="BG7" s="1729"/>
      <c r="BH7" s="1729"/>
      <c r="BI7" s="1729"/>
      <c r="BJ7" s="1729"/>
      <c r="BK7" s="1729"/>
      <c r="BL7" s="1729"/>
      <c r="BM7" s="1729"/>
      <c r="BN7" s="1729"/>
      <c r="BO7" s="1730"/>
      <c r="BP7" s="1728" t="s">
        <v>219</v>
      </c>
      <c r="BQ7" s="1729"/>
      <c r="BR7" s="1729"/>
      <c r="BS7" s="1729"/>
      <c r="BT7" s="1729"/>
      <c r="BU7" s="1729"/>
      <c r="BV7" s="1729"/>
      <c r="BW7" s="1729"/>
      <c r="BX7" s="1729"/>
      <c r="BY7" s="1729"/>
      <c r="BZ7" s="1729"/>
      <c r="CA7" s="1730"/>
      <c r="CB7" s="1734" t="s">
        <v>278</v>
      </c>
      <c r="CC7" s="1735"/>
      <c r="CD7" s="1735"/>
      <c r="CE7" s="1735"/>
      <c r="CF7" s="1735"/>
      <c r="CG7" s="1735"/>
      <c r="CH7" s="1735"/>
      <c r="CI7" s="1735"/>
      <c r="CJ7" s="1735"/>
      <c r="CK7" s="1735"/>
      <c r="CL7" s="1735"/>
      <c r="CM7" s="1735"/>
      <c r="CN7" s="1735"/>
      <c r="CO7" s="1735"/>
      <c r="CP7" s="1735"/>
      <c r="CQ7" s="1735"/>
      <c r="CR7" s="1735"/>
      <c r="CS7" s="1735"/>
      <c r="CT7" s="1735"/>
      <c r="CU7" s="1735"/>
      <c r="CV7" s="1735"/>
      <c r="CW7" s="1735"/>
      <c r="CX7" s="1735"/>
      <c r="CY7" s="1735"/>
      <c r="CZ7" s="1735"/>
      <c r="DA7" s="1735"/>
      <c r="DB7" s="1736"/>
      <c r="DC7" s="1728" t="s">
        <v>507</v>
      </c>
      <c r="DD7" s="1729"/>
      <c r="DE7" s="1729"/>
      <c r="DF7" s="1729"/>
      <c r="DG7" s="1729"/>
      <c r="DH7" s="1729"/>
      <c r="DI7" s="1729"/>
      <c r="DJ7" s="1729"/>
      <c r="DK7" s="1729"/>
      <c r="DL7" s="1729"/>
      <c r="DM7" s="1729"/>
      <c r="DN7" s="1729"/>
      <c r="DO7" s="1729"/>
      <c r="DP7" s="1729"/>
      <c r="DQ7" s="1729"/>
      <c r="DR7" s="1729"/>
      <c r="DS7" s="1729"/>
      <c r="DT7" s="1730"/>
      <c r="DU7" s="1728" t="s">
        <v>279</v>
      </c>
      <c r="DV7" s="1729"/>
      <c r="DW7" s="1729"/>
      <c r="DX7" s="1729"/>
      <c r="DY7" s="1729"/>
      <c r="DZ7" s="1729"/>
      <c r="EA7" s="1729"/>
      <c r="EB7" s="1729"/>
      <c r="EC7" s="1729"/>
      <c r="ED7" s="1729"/>
      <c r="EE7" s="1729"/>
      <c r="EF7" s="1729"/>
      <c r="EG7" s="1730"/>
      <c r="EH7" s="1728" t="s">
        <v>277</v>
      </c>
      <c r="EI7" s="1729"/>
      <c r="EJ7" s="1729"/>
      <c r="EK7" s="1729"/>
      <c r="EL7" s="1729"/>
      <c r="EM7" s="1729"/>
      <c r="EN7" s="1729"/>
      <c r="EO7" s="1729"/>
      <c r="EP7" s="1729"/>
      <c r="EQ7" s="1729"/>
      <c r="ER7" s="1729"/>
      <c r="ES7" s="1729"/>
      <c r="ET7" s="1730"/>
      <c r="EU7" s="1728" t="s">
        <v>506</v>
      </c>
      <c r="EV7" s="1729"/>
      <c r="EW7" s="1729"/>
      <c r="EX7" s="1729"/>
      <c r="EY7" s="1729"/>
      <c r="EZ7" s="1729"/>
      <c r="FA7" s="1729"/>
      <c r="FB7" s="1729"/>
      <c r="FC7" s="1729"/>
      <c r="FD7" s="1729"/>
      <c r="FE7" s="1729"/>
      <c r="FF7" s="1729"/>
      <c r="FG7" s="1730"/>
    </row>
    <row r="8" spans="1:163" ht="45" customHeight="1" thickBot="1">
      <c r="A8" s="1747"/>
      <c r="B8" s="1748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9"/>
      <c r="T8" s="1756"/>
      <c r="U8" s="1757"/>
      <c r="V8" s="1757"/>
      <c r="W8" s="1757"/>
      <c r="X8" s="1757"/>
      <c r="Y8" s="1757"/>
      <c r="Z8" s="1757"/>
      <c r="AA8" s="1757"/>
      <c r="AB8" s="1757"/>
      <c r="AC8" s="1757"/>
      <c r="AD8" s="1758"/>
      <c r="AE8" s="1744"/>
      <c r="AF8" s="1745"/>
      <c r="AG8" s="1745"/>
      <c r="AH8" s="1745"/>
      <c r="AI8" s="1745"/>
      <c r="AJ8" s="1745"/>
      <c r="AK8" s="1745"/>
      <c r="AL8" s="1745"/>
      <c r="AM8" s="1745"/>
      <c r="AN8" s="1745"/>
      <c r="AO8" s="1745"/>
      <c r="AP8" s="1745"/>
      <c r="AQ8" s="1746"/>
      <c r="AR8" s="1731"/>
      <c r="AS8" s="1732"/>
      <c r="AT8" s="1732"/>
      <c r="AU8" s="1732"/>
      <c r="AV8" s="1732"/>
      <c r="AW8" s="1732"/>
      <c r="AX8" s="1732"/>
      <c r="AY8" s="1732"/>
      <c r="AZ8" s="1732"/>
      <c r="BA8" s="1732"/>
      <c r="BB8" s="1732"/>
      <c r="BC8" s="1733"/>
      <c r="BD8" s="1731"/>
      <c r="BE8" s="1732"/>
      <c r="BF8" s="1732"/>
      <c r="BG8" s="1732"/>
      <c r="BH8" s="1732"/>
      <c r="BI8" s="1732"/>
      <c r="BJ8" s="1732"/>
      <c r="BK8" s="1732"/>
      <c r="BL8" s="1732"/>
      <c r="BM8" s="1732"/>
      <c r="BN8" s="1732"/>
      <c r="BO8" s="1733"/>
      <c r="BP8" s="1731"/>
      <c r="BQ8" s="1732"/>
      <c r="BR8" s="1732"/>
      <c r="BS8" s="1732"/>
      <c r="BT8" s="1732"/>
      <c r="BU8" s="1732"/>
      <c r="BV8" s="1732"/>
      <c r="BW8" s="1732"/>
      <c r="BX8" s="1732"/>
      <c r="BY8" s="1732"/>
      <c r="BZ8" s="1732"/>
      <c r="CA8" s="1733"/>
      <c r="CB8" s="1737" t="s">
        <v>277</v>
      </c>
      <c r="CC8" s="1738"/>
      <c r="CD8" s="1738"/>
      <c r="CE8" s="1738"/>
      <c r="CF8" s="1738"/>
      <c r="CG8" s="1738"/>
      <c r="CH8" s="1738"/>
      <c r="CI8" s="1738"/>
      <c r="CJ8" s="1738"/>
      <c r="CK8" s="1738"/>
      <c r="CL8" s="1738"/>
      <c r="CM8" s="1738"/>
      <c r="CN8" s="1738"/>
      <c r="CO8" s="1739"/>
      <c r="CP8" s="1737" t="s">
        <v>506</v>
      </c>
      <c r="CQ8" s="1738"/>
      <c r="CR8" s="1738"/>
      <c r="CS8" s="1738"/>
      <c r="CT8" s="1738"/>
      <c r="CU8" s="1738"/>
      <c r="CV8" s="1738"/>
      <c r="CW8" s="1738"/>
      <c r="CX8" s="1738"/>
      <c r="CY8" s="1738"/>
      <c r="CZ8" s="1738"/>
      <c r="DA8" s="1738"/>
      <c r="DB8" s="1739"/>
      <c r="DC8" s="1731"/>
      <c r="DD8" s="1732"/>
      <c r="DE8" s="1732"/>
      <c r="DF8" s="1732"/>
      <c r="DG8" s="1732"/>
      <c r="DH8" s="1732"/>
      <c r="DI8" s="1732"/>
      <c r="DJ8" s="1732"/>
      <c r="DK8" s="1732"/>
      <c r="DL8" s="1732"/>
      <c r="DM8" s="1732"/>
      <c r="DN8" s="1732"/>
      <c r="DO8" s="1732"/>
      <c r="DP8" s="1732"/>
      <c r="DQ8" s="1732"/>
      <c r="DR8" s="1732"/>
      <c r="DS8" s="1732"/>
      <c r="DT8" s="1733"/>
      <c r="DU8" s="1731"/>
      <c r="DV8" s="1732"/>
      <c r="DW8" s="1732"/>
      <c r="DX8" s="1732"/>
      <c r="DY8" s="1732"/>
      <c r="DZ8" s="1732"/>
      <c r="EA8" s="1732"/>
      <c r="EB8" s="1732"/>
      <c r="EC8" s="1732"/>
      <c r="ED8" s="1732"/>
      <c r="EE8" s="1732"/>
      <c r="EF8" s="1732"/>
      <c r="EG8" s="1733"/>
      <c r="EH8" s="1731"/>
      <c r="EI8" s="1732"/>
      <c r="EJ8" s="1732"/>
      <c r="EK8" s="1732"/>
      <c r="EL8" s="1732"/>
      <c r="EM8" s="1732"/>
      <c r="EN8" s="1732"/>
      <c r="EO8" s="1732"/>
      <c r="EP8" s="1732"/>
      <c r="EQ8" s="1732"/>
      <c r="ER8" s="1732"/>
      <c r="ES8" s="1732"/>
      <c r="ET8" s="1733"/>
      <c r="EU8" s="1731"/>
      <c r="EV8" s="1732"/>
      <c r="EW8" s="1732"/>
      <c r="EX8" s="1732"/>
      <c r="EY8" s="1732"/>
      <c r="EZ8" s="1732"/>
      <c r="FA8" s="1732"/>
      <c r="FB8" s="1732"/>
      <c r="FC8" s="1732"/>
      <c r="FD8" s="1732"/>
      <c r="FE8" s="1732"/>
      <c r="FF8" s="1732"/>
      <c r="FG8" s="1733"/>
    </row>
    <row r="9" spans="1:163" ht="15" customHeight="1">
      <c r="A9" s="122"/>
      <c r="B9" s="1801" t="s">
        <v>280</v>
      </c>
      <c r="C9" s="1801"/>
      <c r="D9" s="1801"/>
      <c r="E9" s="1801"/>
      <c r="F9" s="1801"/>
      <c r="G9" s="1801"/>
      <c r="H9" s="1801"/>
      <c r="I9" s="1801"/>
      <c r="J9" s="1801"/>
      <c r="K9" s="1801"/>
      <c r="L9" s="1801"/>
      <c r="M9" s="1801"/>
      <c r="N9" s="1801"/>
      <c r="O9" s="1801"/>
      <c r="P9" s="1801"/>
      <c r="Q9" s="1801"/>
      <c r="R9" s="1801"/>
      <c r="S9" s="1802"/>
      <c r="T9" s="1767" t="s">
        <v>508</v>
      </c>
      <c r="U9" s="1768"/>
      <c r="V9" s="1768"/>
      <c r="W9" s="1768"/>
      <c r="X9" s="1768"/>
      <c r="Y9" s="1768"/>
      <c r="Z9" s="1768"/>
      <c r="AA9" s="1768"/>
      <c r="AB9" s="1768"/>
      <c r="AC9" s="1768"/>
      <c r="AD9" s="1769"/>
      <c r="AE9" s="1773" t="s">
        <v>122</v>
      </c>
      <c r="AF9" s="1774"/>
      <c r="AG9" s="1774"/>
      <c r="AH9" s="1774"/>
      <c r="AI9" s="1774"/>
      <c r="AJ9" s="1774"/>
      <c r="AK9" s="1775" t="s">
        <v>352</v>
      </c>
      <c r="AL9" s="1775"/>
      <c r="AM9" s="1775"/>
      <c r="AN9" s="1776" t="s">
        <v>226</v>
      </c>
      <c r="AO9" s="1776"/>
      <c r="AP9" s="1776"/>
      <c r="AQ9" s="1777"/>
      <c r="AR9" s="1785">
        <v>0</v>
      </c>
      <c r="AS9" s="1763"/>
      <c r="AT9" s="1763"/>
      <c r="AU9" s="1763"/>
      <c r="AV9" s="1763"/>
      <c r="AW9" s="1763"/>
      <c r="AX9" s="1763"/>
      <c r="AY9" s="1763"/>
      <c r="AZ9" s="1763"/>
      <c r="BA9" s="1763"/>
      <c r="BB9" s="1763"/>
      <c r="BC9" s="1764"/>
      <c r="BD9" s="1763">
        <v>0</v>
      </c>
      <c r="BE9" s="1763"/>
      <c r="BF9" s="1763"/>
      <c r="BG9" s="1763"/>
      <c r="BH9" s="1763"/>
      <c r="BI9" s="1763"/>
      <c r="BJ9" s="1763"/>
      <c r="BK9" s="1763"/>
      <c r="BL9" s="1763"/>
      <c r="BM9" s="1763"/>
      <c r="BN9" s="1763"/>
      <c r="BO9" s="1764"/>
      <c r="BP9" s="1762">
        <v>0</v>
      </c>
      <c r="BQ9" s="1763"/>
      <c r="BR9" s="1763"/>
      <c r="BS9" s="1763"/>
      <c r="BT9" s="1763"/>
      <c r="BU9" s="1763"/>
      <c r="BV9" s="1763"/>
      <c r="BW9" s="1763"/>
      <c r="BX9" s="1763"/>
      <c r="BY9" s="1763"/>
      <c r="BZ9" s="1763"/>
      <c r="CA9" s="1764"/>
      <c r="CB9" s="1780" t="s">
        <v>55</v>
      </c>
      <c r="CC9" s="1780"/>
      <c r="CD9" s="1782">
        <v>0</v>
      </c>
      <c r="CE9" s="1782"/>
      <c r="CF9" s="1782"/>
      <c r="CG9" s="1782"/>
      <c r="CH9" s="1782"/>
      <c r="CI9" s="1782"/>
      <c r="CJ9" s="1782"/>
      <c r="CK9" s="1782"/>
      <c r="CL9" s="1782"/>
      <c r="CM9" s="1782"/>
      <c r="CN9" s="1783" t="s">
        <v>56</v>
      </c>
      <c r="CO9" s="1783"/>
      <c r="CP9" s="1762">
        <v>0</v>
      </c>
      <c r="CQ9" s="1763"/>
      <c r="CR9" s="1763"/>
      <c r="CS9" s="1763"/>
      <c r="CT9" s="1763"/>
      <c r="CU9" s="1763"/>
      <c r="CV9" s="1763"/>
      <c r="CW9" s="1763"/>
      <c r="CX9" s="1763"/>
      <c r="CY9" s="1763"/>
      <c r="CZ9" s="1763"/>
      <c r="DA9" s="1763"/>
      <c r="DB9" s="1764"/>
      <c r="DC9" s="1762">
        <v>0</v>
      </c>
      <c r="DD9" s="1763"/>
      <c r="DE9" s="1763"/>
      <c r="DF9" s="1763"/>
      <c r="DG9" s="1763"/>
      <c r="DH9" s="1763"/>
      <c r="DI9" s="1763"/>
      <c r="DJ9" s="1763"/>
      <c r="DK9" s="1763"/>
      <c r="DL9" s="1763"/>
      <c r="DM9" s="1763"/>
      <c r="DN9" s="1763"/>
      <c r="DO9" s="1763"/>
      <c r="DP9" s="1763"/>
      <c r="DQ9" s="1763"/>
      <c r="DR9" s="1763"/>
      <c r="DS9" s="1763"/>
      <c r="DT9" s="1764"/>
      <c r="DU9" s="1762">
        <v>0</v>
      </c>
      <c r="DV9" s="1763"/>
      <c r="DW9" s="1763"/>
      <c r="DX9" s="1763"/>
      <c r="DY9" s="1763"/>
      <c r="DZ9" s="1763"/>
      <c r="EA9" s="1763"/>
      <c r="EB9" s="1763"/>
      <c r="EC9" s="1763"/>
      <c r="ED9" s="1763"/>
      <c r="EE9" s="1763"/>
      <c r="EF9" s="1763"/>
      <c r="EG9" s="1764"/>
      <c r="EH9" s="1762">
        <v>0</v>
      </c>
      <c r="EI9" s="1763"/>
      <c r="EJ9" s="1763"/>
      <c r="EK9" s="1763"/>
      <c r="EL9" s="1763"/>
      <c r="EM9" s="1763"/>
      <c r="EN9" s="1763"/>
      <c r="EO9" s="1763"/>
      <c r="EP9" s="1763"/>
      <c r="EQ9" s="1763"/>
      <c r="ER9" s="1763"/>
      <c r="ES9" s="1763"/>
      <c r="ET9" s="1763"/>
      <c r="EU9" s="1762">
        <v>0</v>
      </c>
      <c r="EV9" s="1763"/>
      <c r="EW9" s="1763"/>
      <c r="EX9" s="1763"/>
      <c r="EY9" s="1763"/>
      <c r="EZ9" s="1763"/>
      <c r="FA9" s="1763"/>
      <c r="FB9" s="1763"/>
      <c r="FC9" s="1763"/>
      <c r="FD9" s="1763"/>
      <c r="FE9" s="1763"/>
      <c r="FF9" s="1763"/>
      <c r="FG9" s="1765"/>
    </row>
    <row r="10" spans="1:163" ht="3" customHeight="1">
      <c r="A10" s="124"/>
      <c r="B10" s="1803"/>
      <c r="C10" s="1803"/>
      <c r="D10" s="1803"/>
      <c r="E10" s="1803"/>
      <c r="F10" s="1803"/>
      <c r="G10" s="1803"/>
      <c r="H10" s="1803"/>
      <c r="I10" s="1803"/>
      <c r="J10" s="1803"/>
      <c r="K10" s="1803"/>
      <c r="L10" s="1803"/>
      <c r="M10" s="1803"/>
      <c r="N10" s="1803"/>
      <c r="O10" s="1803"/>
      <c r="P10" s="1803"/>
      <c r="Q10" s="1803"/>
      <c r="R10" s="1803"/>
      <c r="S10" s="1804"/>
      <c r="T10" s="1770"/>
      <c r="U10" s="1771"/>
      <c r="V10" s="1771"/>
      <c r="W10" s="1771"/>
      <c r="X10" s="1771"/>
      <c r="Y10" s="1771"/>
      <c r="Z10" s="1771"/>
      <c r="AA10" s="1771"/>
      <c r="AB10" s="1771"/>
      <c r="AC10" s="1771"/>
      <c r="AD10" s="1772"/>
      <c r="AE10" s="125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7"/>
      <c r="AR10" s="1779"/>
      <c r="AS10" s="1757"/>
      <c r="AT10" s="1757"/>
      <c r="AU10" s="1757"/>
      <c r="AV10" s="1757"/>
      <c r="AW10" s="1757"/>
      <c r="AX10" s="1757"/>
      <c r="AY10" s="1757"/>
      <c r="AZ10" s="1757"/>
      <c r="BA10" s="1757"/>
      <c r="BB10" s="1757"/>
      <c r="BC10" s="1758"/>
      <c r="BD10" s="1757"/>
      <c r="BE10" s="1757"/>
      <c r="BF10" s="1757"/>
      <c r="BG10" s="1757"/>
      <c r="BH10" s="1757"/>
      <c r="BI10" s="1757"/>
      <c r="BJ10" s="1757"/>
      <c r="BK10" s="1757"/>
      <c r="BL10" s="1757"/>
      <c r="BM10" s="1757"/>
      <c r="BN10" s="1757"/>
      <c r="BO10" s="1758"/>
      <c r="BP10" s="1756"/>
      <c r="BQ10" s="1757"/>
      <c r="BR10" s="1757"/>
      <c r="BS10" s="1757"/>
      <c r="BT10" s="1757"/>
      <c r="BU10" s="1757"/>
      <c r="BV10" s="1757"/>
      <c r="BW10" s="1757"/>
      <c r="BX10" s="1757"/>
      <c r="BY10" s="1757"/>
      <c r="BZ10" s="1757"/>
      <c r="CA10" s="1758"/>
      <c r="CB10" s="1781"/>
      <c r="CC10" s="1781"/>
      <c r="CD10" s="833"/>
      <c r="CE10" s="833"/>
      <c r="CF10" s="833"/>
      <c r="CG10" s="833"/>
      <c r="CH10" s="833"/>
      <c r="CI10" s="833"/>
      <c r="CJ10" s="833"/>
      <c r="CK10" s="833"/>
      <c r="CL10" s="833"/>
      <c r="CM10" s="833"/>
      <c r="CN10" s="1784"/>
      <c r="CO10" s="1784"/>
      <c r="CP10" s="1756"/>
      <c r="CQ10" s="1757"/>
      <c r="CR10" s="1757"/>
      <c r="CS10" s="1757"/>
      <c r="CT10" s="1757"/>
      <c r="CU10" s="1757"/>
      <c r="CV10" s="1757"/>
      <c r="CW10" s="1757"/>
      <c r="CX10" s="1757"/>
      <c r="CY10" s="1757"/>
      <c r="CZ10" s="1757"/>
      <c r="DA10" s="1757"/>
      <c r="DB10" s="1758"/>
      <c r="DC10" s="1756"/>
      <c r="DD10" s="1757"/>
      <c r="DE10" s="1757"/>
      <c r="DF10" s="1757"/>
      <c r="DG10" s="1757"/>
      <c r="DH10" s="1757"/>
      <c r="DI10" s="1757"/>
      <c r="DJ10" s="1757"/>
      <c r="DK10" s="1757"/>
      <c r="DL10" s="1757"/>
      <c r="DM10" s="1757"/>
      <c r="DN10" s="1757"/>
      <c r="DO10" s="1757"/>
      <c r="DP10" s="1757"/>
      <c r="DQ10" s="1757"/>
      <c r="DR10" s="1757"/>
      <c r="DS10" s="1757"/>
      <c r="DT10" s="1758"/>
      <c r="DU10" s="1756"/>
      <c r="DV10" s="1757"/>
      <c r="DW10" s="1757"/>
      <c r="DX10" s="1757"/>
      <c r="DY10" s="1757"/>
      <c r="DZ10" s="1757"/>
      <c r="EA10" s="1757"/>
      <c r="EB10" s="1757"/>
      <c r="EC10" s="1757"/>
      <c r="ED10" s="1757"/>
      <c r="EE10" s="1757"/>
      <c r="EF10" s="1757"/>
      <c r="EG10" s="1758"/>
      <c r="EH10" s="1756"/>
      <c r="EI10" s="1757"/>
      <c r="EJ10" s="1757"/>
      <c r="EK10" s="1757"/>
      <c r="EL10" s="1757"/>
      <c r="EM10" s="1757"/>
      <c r="EN10" s="1757"/>
      <c r="EO10" s="1757"/>
      <c r="EP10" s="1757"/>
      <c r="EQ10" s="1757"/>
      <c r="ER10" s="1757"/>
      <c r="ES10" s="1757"/>
      <c r="ET10" s="1757"/>
      <c r="EU10" s="1756"/>
      <c r="EV10" s="1757"/>
      <c r="EW10" s="1757"/>
      <c r="EX10" s="1757"/>
      <c r="EY10" s="1757"/>
      <c r="EZ10" s="1757"/>
      <c r="FA10" s="1757"/>
      <c r="FB10" s="1757"/>
      <c r="FC10" s="1757"/>
      <c r="FD10" s="1757"/>
      <c r="FE10" s="1757"/>
      <c r="FF10" s="1757"/>
      <c r="FG10" s="1766"/>
    </row>
    <row r="11" spans="1:163" ht="15" customHeight="1">
      <c r="A11" s="124"/>
      <c r="B11" s="1803"/>
      <c r="C11" s="1803"/>
      <c r="D11" s="1803"/>
      <c r="E11" s="1803"/>
      <c r="F11" s="1803"/>
      <c r="G11" s="1803"/>
      <c r="H11" s="1803"/>
      <c r="I11" s="1803"/>
      <c r="J11" s="1803"/>
      <c r="K11" s="1803"/>
      <c r="L11" s="1803"/>
      <c r="M11" s="1803"/>
      <c r="N11" s="1803"/>
      <c r="O11" s="1803"/>
      <c r="P11" s="1803"/>
      <c r="Q11" s="1803"/>
      <c r="R11" s="1803"/>
      <c r="S11" s="1804"/>
      <c r="T11" s="1767" t="s">
        <v>509</v>
      </c>
      <c r="U11" s="1768"/>
      <c r="V11" s="1768"/>
      <c r="W11" s="1768"/>
      <c r="X11" s="1768"/>
      <c r="Y11" s="1768"/>
      <c r="Z11" s="1768"/>
      <c r="AA11" s="1768"/>
      <c r="AB11" s="1768"/>
      <c r="AC11" s="1768"/>
      <c r="AD11" s="1769"/>
      <c r="AE11" s="1773" t="s">
        <v>122</v>
      </c>
      <c r="AF11" s="1774"/>
      <c r="AG11" s="1774"/>
      <c r="AH11" s="1774"/>
      <c r="AI11" s="1774"/>
      <c r="AJ11" s="1774"/>
      <c r="AK11" s="1775" t="s">
        <v>350</v>
      </c>
      <c r="AL11" s="1775"/>
      <c r="AM11" s="1775"/>
      <c r="AN11" s="1776" t="s">
        <v>227</v>
      </c>
      <c r="AO11" s="1776"/>
      <c r="AP11" s="1776"/>
      <c r="AQ11" s="1777"/>
      <c r="AR11" s="1778">
        <v>0</v>
      </c>
      <c r="AS11" s="1751"/>
      <c r="AT11" s="1751"/>
      <c r="AU11" s="1751"/>
      <c r="AV11" s="1751"/>
      <c r="AW11" s="1751"/>
      <c r="AX11" s="1751"/>
      <c r="AY11" s="1751"/>
      <c r="AZ11" s="1751"/>
      <c r="BA11" s="1751"/>
      <c r="BB11" s="1751"/>
      <c r="BC11" s="1752"/>
      <c r="BD11" s="1751">
        <v>0</v>
      </c>
      <c r="BE11" s="1751"/>
      <c r="BF11" s="1751"/>
      <c r="BG11" s="1751"/>
      <c r="BH11" s="1751"/>
      <c r="BI11" s="1751"/>
      <c r="BJ11" s="1751"/>
      <c r="BK11" s="1751"/>
      <c r="BL11" s="1751"/>
      <c r="BM11" s="1751"/>
      <c r="BN11" s="1751"/>
      <c r="BO11" s="1752"/>
      <c r="BP11" s="1750">
        <v>0</v>
      </c>
      <c r="BQ11" s="1751"/>
      <c r="BR11" s="1751"/>
      <c r="BS11" s="1751"/>
      <c r="BT11" s="1751"/>
      <c r="BU11" s="1751"/>
      <c r="BV11" s="1751"/>
      <c r="BW11" s="1751"/>
      <c r="BX11" s="1751"/>
      <c r="BY11" s="1751"/>
      <c r="BZ11" s="1751"/>
      <c r="CA11" s="1752"/>
      <c r="CB11" s="1797" t="s">
        <v>55</v>
      </c>
      <c r="CC11" s="1797"/>
      <c r="CD11" s="830">
        <v>0</v>
      </c>
      <c r="CE11" s="830"/>
      <c r="CF11" s="830"/>
      <c r="CG11" s="830"/>
      <c r="CH11" s="830"/>
      <c r="CI11" s="830"/>
      <c r="CJ11" s="830"/>
      <c r="CK11" s="830"/>
      <c r="CL11" s="830"/>
      <c r="CM11" s="830"/>
      <c r="CN11" s="1799" t="s">
        <v>56</v>
      </c>
      <c r="CO11" s="1799"/>
      <c r="CP11" s="1750">
        <v>0</v>
      </c>
      <c r="CQ11" s="1751"/>
      <c r="CR11" s="1751"/>
      <c r="CS11" s="1751"/>
      <c r="CT11" s="1751"/>
      <c r="CU11" s="1751"/>
      <c r="CV11" s="1751"/>
      <c r="CW11" s="1751"/>
      <c r="CX11" s="1751"/>
      <c r="CY11" s="1751"/>
      <c r="CZ11" s="1751"/>
      <c r="DA11" s="1751"/>
      <c r="DB11" s="1752"/>
      <c r="DC11" s="1750">
        <v>0</v>
      </c>
      <c r="DD11" s="1751"/>
      <c r="DE11" s="1751"/>
      <c r="DF11" s="1751"/>
      <c r="DG11" s="1751"/>
      <c r="DH11" s="1751"/>
      <c r="DI11" s="1751"/>
      <c r="DJ11" s="1751"/>
      <c r="DK11" s="1751"/>
      <c r="DL11" s="1751"/>
      <c r="DM11" s="1751"/>
      <c r="DN11" s="1751"/>
      <c r="DO11" s="1751"/>
      <c r="DP11" s="1751"/>
      <c r="DQ11" s="1751"/>
      <c r="DR11" s="1751"/>
      <c r="DS11" s="1751"/>
      <c r="DT11" s="1752"/>
      <c r="DU11" s="1750">
        <v>0</v>
      </c>
      <c r="DV11" s="1751"/>
      <c r="DW11" s="1751"/>
      <c r="DX11" s="1751"/>
      <c r="DY11" s="1751"/>
      <c r="DZ11" s="1751"/>
      <c r="EA11" s="1751"/>
      <c r="EB11" s="1751"/>
      <c r="EC11" s="1751"/>
      <c r="ED11" s="1751"/>
      <c r="EE11" s="1751"/>
      <c r="EF11" s="1751"/>
      <c r="EG11" s="1752"/>
      <c r="EH11" s="1750">
        <v>0</v>
      </c>
      <c r="EI11" s="1751"/>
      <c r="EJ11" s="1751"/>
      <c r="EK11" s="1751"/>
      <c r="EL11" s="1751"/>
      <c r="EM11" s="1751"/>
      <c r="EN11" s="1751"/>
      <c r="EO11" s="1751"/>
      <c r="EP11" s="1751"/>
      <c r="EQ11" s="1751"/>
      <c r="ER11" s="1751"/>
      <c r="ES11" s="1751"/>
      <c r="ET11" s="1751"/>
      <c r="EU11" s="1750">
        <v>0</v>
      </c>
      <c r="EV11" s="1751"/>
      <c r="EW11" s="1751"/>
      <c r="EX11" s="1751"/>
      <c r="EY11" s="1751"/>
      <c r="EZ11" s="1751"/>
      <c r="FA11" s="1751"/>
      <c r="FB11" s="1751"/>
      <c r="FC11" s="1751"/>
      <c r="FD11" s="1751"/>
      <c r="FE11" s="1751"/>
      <c r="FF11" s="1751"/>
      <c r="FG11" s="1786"/>
    </row>
    <row r="12" spans="1:163" ht="3" customHeight="1">
      <c r="A12" s="128"/>
      <c r="B12" s="1805"/>
      <c r="C12" s="1805"/>
      <c r="D12" s="1805"/>
      <c r="E12" s="1805"/>
      <c r="F12" s="1805"/>
      <c r="G12" s="1805"/>
      <c r="H12" s="1805"/>
      <c r="I12" s="1805"/>
      <c r="J12" s="1805"/>
      <c r="K12" s="1805"/>
      <c r="L12" s="1805"/>
      <c r="M12" s="1805"/>
      <c r="N12" s="1805"/>
      <c r="O12" s="1805"/>
      <c r="P12" s="1805"/>
      <c r="Q12" s="1805"/>
      <c r="R12" s="1805"/>
      <c r="S12" s="1806"/>
      <c r="T12" s="1770"/>
      <c r="U12" s="1771"/>
      <c r="V12" s="1771"/>
      <c r="W12" s="1771"/>
      <c r="X12" s="1771"/>
      <c r="Y12" s="1771"/>
      <c r="Z12" s="1771"/>
      <c r="AA12" s="1771"/>
      <c r="AB12" s="1771"/>
      <c r="AC12" s="1771"/>
      <c r="AD12" s="1772"/>
      <c r="AE12" s="125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7"/>
      <c r="AR12" s="1779"/>
      <c r="AS12" s="1757"/>
      <c r="AT12" s="1757"/>
      <c r="AU12" s="1757"/>
      <c r="AV12" s="1757"/>
      <c r="AW12" s="1757"/>
      <c r="AX12" s="1757"/>
      <c r="AY12" s="1757"/>
      <c r="AZ12" s="1757"/>
      <c r="BA12" s="1757"/>
      <c r="BB12" s="1757"/>
      <c r="BC12" s="1758"/>
      <c r="BD12" s="1757"/>
      <c r="BE12" s="1757"/>
      <c r="BF12" s="1757"/>
      <c r="BG12" s="1757"/>
      <c r="BH12" s="1757"/>
      <c r="BI12" s="1757"/>
      <c r="BJ12" s="1757"/>
      <c r="BK12" s="1757"/>
      <c r="BL12" s="1757"/>
      <c r="BM12" s="1757"/>
      <c r="BN12" s="1757"/>
      <c r="BO12" s="1758"/>
      <c r="BP12" s="1756"/>
      <c r="BQ12" s="1757"/>
      <c r="BR12" s="1757"/>
      <c r="BS12" s="1757"/>
      <c r="BT12" s="1757"/>
      <c r="BU12" s="1757"/>
      <c r="BV12" s="1757"/>
      <c r="BW12" s="1757"/>
      <c r="BX12" s="1757"/>
      <c r="BY12" s="1757"/>
      <c r="BZ12" s="1757"/>
      <c r="CA12" s="1758"/>
      <c r="CB12" s="1798"/>
      <c r="CC12" s="1798"/>
      <c r="CD12" s="836"/>
      <c r="CE12" s="836"/>
      <c r="CF12" s="836"/>
      <c r="CG12" s="836"/>
      <c r="CH12" s="836"/>
      <c r="CI12" s="836"/>
      <c r="CJ12" s="836"/>
      <c r="CK12" s="836"/>
      <c r="CL12" s="836"/>
      <c r="CM12" s="836"/>
      <c r="CN12" s="1800"/>
      <c r="CO12" s="1800"/>
      <c r="CP12" s="1756"/>
      <c r="CQ12" s="1757"/>
      <c r="CR12" s="1757"/>
      <c r="CS12" s="1757"/>
      <c r="CT12" s="1757"/>
      <c r="CU12" s="1757"/>
      <c r="CV12" s="1757"/>
      <c r="CW12" s="1757"/>
      <c r="CX12" s="1757"/>
      <c r="CY12" s="1757"/>
      <c r="CZ12" s="1757"/>
      <c r="DA12" s="1757"/>
      <c r="DB12" s="1758"/>
      <c r="DC12" s="1756"/>
      <c r="DD12" s="1757"/>
      <c r="DE12" s="1757"/>
      <c r="DF12" s="1757"/>
      <c r="DG12" s="1757"/>
      <c r="DH12" s="1757"/>
      <c r="DI12" s="1757"/>
      <c r="DJ12" s="1757"/>
      <c r="DK12" s="1757"/>
      <c r="DL12" s="1757"/>
      <c r="DM12" s="1757"/>
      <c r="DN12" s="1757"/>
      <c r="DO12" s="1757"/>
      <c r="DP12" s="1757"/>
      <c r="DQ12" s="1757"/>
      <c r="DR12" s="1757"/>
      <c r="DS12" s="1757"/>
      <c r="DT12" s="1758"/>
      <c r="DU12" s="1756"/>
      <c r="DV12" s="1757"/>
      <c r="DW12" s="1757"/>
      <c r="DX12" s="1757"/>
      <c r="DY12" s="1757"/>
      <c r="DZ12" s="1757"/>
      <c r="EA12" s="1757"/>
      <c r="EB12" s="1757"/>
      <c r="EC12" s="1757"/>
      <c r="ED12" s="1757"/>
      <c r="EE12" s="1757"/>
      <c r="EF12" s="1757"/>
      <c r="EG12" s="1758"/>
      <c r="EH12" s="1756"/>
      <c r="EI12" s="1757"/>
      <c r="EJ12" s="1757"/>
      <c r="EK12" s="1757"/>
      <c r="EL12" s="1757"/>
      <c r="EM12" s="1757"/>
      <c r="EN12" s="1757"/>
      <c r="EO12" s="1757"/>
      <c r="EP12" s="1757"/>
      <c r="EQ12" s="1757"/>
      <c r="ER12" s="1757"/>
      <c r="ES12" s="1757"/>
      <c r="ET12" s="1757"/>
      <c r="EU12" s="1756"/>
      <c r="EV12" s="1757"/>
      <c r="EW12" s="1757"/>
      <c r="EX12" s="1757"/>
      <c r="EY12" s="1757"/>
      <c r="EZ12" s="1757"/>
      <c r="FA12" s="1757"/>
      <c r="FB12" s="1757"/>
      <c r="FC12" s="1757"/>
      <c r="FD12" s="1757"/>
      <c r="FE12" s="1757"/>
      <c r="FF12" s="1757"/>
      <c r="FG12" s="1766"/>
    </row>
    <row r="13" spans="1:163" ht="15" customHeight="1">
      <c r="A13" s="122"/>
      <c r="B13" s="1787" t="s">
        <v>136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8"/>
      <c r="T13" s="1791"/>
      <c r="U13" s="1792"/>
      <c r="V13" s="1792"/>
      <c r="W13" s="1792"/>
      <c r="X13" s="1792"/>
      <c r="Y13" s="1792"/>
      <c r="Z13" s="1792"/>
      <c r="AA13" s="1792"/>
      <c r="AB13" s="1792"/>
      <c r="AC13" s="1792"/>
      <c r="AD13" s="1793"/>
      <c r="AE13" s="1773" t="s">
        <v>122</v>
      </c>
      <c r="AF13" s="1774"/>
      <c r="AG13" s="1774"/>
      <c r="AH13" s="1774"/>
      <c r="AI13" s="1774"/>
      <c r="AJ13" s="1774"/>
      <c r="AK13" s="1775" t="s">
        <v>352</v>
      </c>
      <c r="AL13" s="1775"/>
      <c r="AM13" s="1775"/>
      <c r="AN13" s="1776" t="s">
        <v>226</v>
      </c>
      <c r="AO13" s="1776"/>
      <c r="AP13" s="1776"/>
      <c r="AQ13" s="1777"/>
      <c r="AR13" s="1778">
        <v>0</v>
      </c>
      <c r="AS13" s="1751"/>
      <c r="AT13" s="1751"/>
      <c r="AU13" s="1751"/>
      <c r="AV13" s="1751"/>
      <c r="AW13" s="1751"/>
      <c r="AX13" s="1751"/>
      <c r="AY13" s="1751"/>
      <c r="AZ13" s="1751"/>
      <c r="BA13" s="1751"/>
      <c r="BB13" s="1751"/>
      <c r="BC13" s="1752"/>
      <c r="BD13" s="1751">
        <v>0</v>
      </c>
      <c r="BE13" s="1751"/>
      <c r="BF13" s="1751"/>
      <c r="BG13" s="1751"/>
      <c r="BH13" s="1751"/>
      <c r="BI13" s="1751"/>
      <c r="BJ13" s="1751"/>
      <c r="BK13" s="1751"/>
      <c r="BL13" s="1751"/>
      <c r="BM13" s="1751"/>
      <c r="BN13" s="1751"/>
      <c r="BO13" s="1752"/>
      <c r="BP13" s="1750">
        <v>0</v>
      </c>
      <c r="BQ13" s="1751"/>
      <c r="BR13" s="1751"/>
      <c r="BS13" s="1751"/>
      <c r="BT13" s="1751"/>
      <c r="BU13" s="1751"/>
      <c r="BV13" s="1751"/>
      <c r="BW13" s="1751"/>
      <c r="BX13" s="1751"/>
      <c r="BY13" s="1751"/>
      <c r="BZ13" s="1751"/>
      <c r="CA13" s="1752"/>
      <c r="CB13" s="1797" t="s">
        <v>55</v>
      </c>
      <c r="CC13" s="1797"/>
      <c r="CD13" s="830">
        <v>0</v>
      </c>
      <c r="CE13" s="830"/>
      <c r="CF13" s="830"/>
      <c r="CG13" s="830"/>
      <c r="CH13" s="830"/>
      <c r="CI13" s="830"/>
      <c r="CJ13" s="830"/>
      <c r="CK13" s="830"/>
      <c r="CL13" s="830"/>
      <c r="CM13" s="830"/>
      <c r="CN13" s="1799" t="s">
        <v>56</v>
      </c>
      <c r="CO13" s="1799"/>
      <c r="CP13" s="1750">
        <v>0</v>
      </c>
      <c r="CQ13" s="1751"/>
      <c r="CR13" s="1751"/>
      <c r="CS13" s="1751"/>
      <c r="CT13" s="1751"/>
      <c r="CU13" s="1751"/>
      <c r="CV13" s="1751"/>
      <c r="CW13" s="1751"/>
      <c r="CX13" s="1751"/>
      <c r="CY13" s="1751"/>
      <c r="CZ13" s="1751"/>
      <c r="DA13" s="1751"/>
      <c r="DB13" s="1752"/>
      <c r="DC13" s="1750">
        <v>0</v>
      </c>
      <c r="DD13" s="1751"/>
      <c r="DE13" s="1751"/>
      <c r="DF13" s="1751"/>
      <c r="DG13" s="1751"/>
      <c r="DH13" s="1751"/>
      <c r="DI13" s="1751"/>
      <c r="DJ13" s="1751"/>
      <c r="DK13" s="1751"/>
      <c r="DL13" s="1751"/>
      <c r="DM13" s="1751"/>
      <c r="DN13" s="1751"/>
      <c r="DO13" s="1751"/>
      <c r="DP13" s="1751"/>
      <c r="DQ13" s="1751"/>
      <c r="DR13" s="1751"/>
      <c r="DS13" s="1751"/>
      <c r="DT13" s="1752"/>
      <c r="DU13" s="1750">
        <v>0</v>
      </c>
      <c r="DV13" s="1751"/>
      <c r="DW13" s="1751"/>
      <c r="DX13" s="1751"/>
      <c r="DY13" s="1751"/>
      <c r="DZ13" s="1751"/>
      <c r="EA13" s="1751"/>
      <c r="EB13" s="1751"/>
      <c r="EC13" s="1751"/>
      <c r="ED13" s="1751"/>
      <c r="EE13" s="1751"/>
      <c r="EF13" s="1751"/>
      <c r="EG13" s="1752"/>
      <c r="EH13" s="1750">
        <v>0</v>
      </c>
      <c r="EI13" s="1751"/>
      <c r="EJ13" s="1751"/>
      <c r="EK13" s="1751"/>
      <c r="EL13" s="1751"/>
      <c r="EM13" s="1751"/>
      <c r="EN13" s="1751"/>
      <c r="EO13" s="1751"/>
      <c r="EP13" s="1751"/>
      <c r="EQ13" s="1751"/>
      <c r="ER13" s="1751"/>
      <c r="ES13" s="1751"/>
      <c r="ET13" s="1751"/>
      <c r="EU13" s="1750">
        <v>0</v>
      </c>
      <c r="EV13" s="1751"/>
      <c r="EW13" s="1751"/>
      <c r="EX13" s="1751"/>
      <c r="EY13" s="1751"/>
      <c r="EZ13" s="1751"/>
      <c r="FA13" s="1751"/>
      <c r="FB13" s="1751"/>
      <c r="FC13" s="1751"/>
      <c r="FD13" s="1751"/>
      <c r="FE13" s="1751"/>
      <c r="FF13" s="1751"/>
      <c r="FG13" s="1786"/>
    </row>
    <row r="14" spans="1:163" ht="3" customHeight="1">
      <c r="A14" s="124"/>
      <c r="B14" s="1789"/>
      <c r="C14" s="1789"/>
      <c r="D14" s="1789"/>
      <c r="E14" s="1789"/>
      <c r="F14" s="1789"/>
      <c r="G14" s="1789"/>
      <c r="H14" s="1789"/>
      <c r="I14" s="1789"/>
      <c r="J14" s="1789"/>
      <c r="K14" s="1789"/>
      <c r="L14" s="1789"/>
      <c r="M14" s="1789"/>
      <c r="N14" s="1789"/>
      <c r="O14" s="1789"/>
      <c r="P14" s="1789"/>
      <c r="Q14" s="1789"/>
      <c r="R14" s="1789"/>
      <c r="S14" s="1790"/>
      <c r="T14" s="1794"/>
      <c r="U14" s="1795"/>
      <c r="V14" s="1795"/>
      <c r="W14" s="1795"/>
      <c r="X14" s="1795"/>
      <c r="Y14" s="1795"/>
      <c r="Z14" s="1795"/>
      <c r="AA14" s="1795"/>
      <c r="AB14" s="1795"/>
      <c r="AC14" s="1795"/>
      <c r="AD14" s="1796"/>
      <c r="AE14" s="125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7"/>
      <c r="AR14" s="1779"/>
      <c r="AS14" s="1757"/>
      <c r="AT14" s="1757"/>
      <c r="AU14" s="1757"/>
      <c r="AV14" s="1757"/>
      <c r="AW14" s="1757"/>
      <c r="AX14" s="1757"/>
      <c r="AY14" s="1757"/>
      <c r="AZ14" s="1757"/>
      <c r="BA14" s="1757"/>
      <c r="BB14" s="1757"/>
      <c r="BC14" s="1758"/>
      <c r="BD14" s="1757"/>
      <c r="BE14" s="1757"/>
      <c r="BF14" s="1757"/>
      <c r="BG14" s="1757"/>
      <c r="BH14" s="1757"/>
      <c r="BI14" s="1757"/>
      <c r="BJ14" s="1757"/>
      <c r="BK14" s="1757"/>
      <c r="BL14" s="1757"/>
      <c r="BM14" s="1757"/>
      <c r="BN14" s="1757"/>
      <c r="BO14" s="1758"/>
      <c r="BP14" s="1756"/>
      <c r="BQ14" s="1757"/>
      <c r="BR14" s="1757"/>
      <c r="BS14" s="1757"/>
      <c r="BT14" s="1757"/>
      <c r="BU14" s="1757"/>
      <c r="BV14" s="1757"/>
      <c r="BW14" s="1757"/>
      <c r="BX14" s="1757"/>
      <c r="BY14" s="1757"/>
      <c r="BZ14" s="1757"/>
      <c r="CA14" s="1758"/>
      <c r="CB14" s="1798"/>
      <c r="CC14" s="1798"/>
      <c r="CD14" s="836"/>
      <c r="CE14" s="836"/>
      <c r="CF14" s="836"/>
      <c r="CG14" s="836"/>
      <c r="CH14" s="836"/>
      <c r="CI14" s="836"/>
      <c r="CJ14" s="836"/>
      <c r="CK14" s="836"/>
      <c r="CL14" s="836"/>
      <c r="CM14" s="836"/>
      <c r="CN14" s="1800"/>
      <c r="CO14" s="1800"/>
      <c r="CP14" s="1756"/>
      <c r="CQ14" s="1757"/>
      <c r="CR14" s="1757"/>
      <c r="CS14" s="1757"/>
      <c r="CT14" s="1757"/>
      <c r="CU14" s="1757"/>
      <c r="CV14" s="1757"/>
      <c r="CW14" s="1757"/>
      <c r="CX14" s="1757"/>
      <c r="CY14" s="1757"/>
      <c r="CZ14" s="1757"/>
      <c r="DA14" s="1757"/>
      <c r="DB14" s="1758"/>
      <c r="DC14" s="1756"/>
      <c r="DD14" s="1757"/>
      <c r="DE14" s="1757"/>
      <c r="DF14" s="1757"/>
      <c r="DG14" s="1757"/>
      <c r="DH14" s="1757"/>
      <c r="DI14" s="1757"/>
      <c r="DJ14" s="1757"/>
      <c r="DK14" s="1757"/>
      <c r="DL14" s="1757"/>
      <c r="DM14" s="1757"/>
      <c r="DN14" s="1757"/>
      <c r="DO14" s="1757"/>
      <c r="DP14" s="1757"/>
      <c r="DQ14" s="1757"/>
      <c r="DR14" s="1757"/>
      <c r="DS14" s="1757"/>
      <c r="DT14" s="1758"/>
      <c r="DU14" s="1756"/>
      <c r="DV14" s="1757"/>
      <c r="DW14" s="1757"/>
      <c r="DX14" s="1757"/>
      <c r="DY14" s="1757"/>
      <c r="DZ14" s="1757"/>
      <c r="EA14" s="1757"/>
      <c r="EB14" s="1757"/>
      <c r="EC14" s="1757"/>
      <c r="ED14" s="1757"/>
      <c r="EE14" s="1757"/>
      <c r="EF14" s="1757"/>
      <c r="EG14" s="1758"/>
      <c r="EH14" s="1756"/>
      <c r="EI14" s="1757"/>
      <c r="EJ14" s="1757"/>
      <c r="EK14" s="1757"/>
      <c r="EL14" s="1757"/>
      <c r="EM14" s="1757"/>
      <c r="EN14" s="1757"/>
      <c r="EO14" s="1757"/>
      <c r="EP14" s="1757"/>
      <c r="EQ14" s="1757"/>
      <c r="ER14" s="1757"/>
      <c r="ES14" s="1757"/>
      <c r="ET14" s="1757"/>
      <c r="EU14" s="1756"/>
      <c r="EV14" s="1757"/>
      <c r="EW14" s="1757"/>
      <c r="EX14" s="1757"/>
      <c r="EY14" s="1757"/>
      <c r="EZ14" s="1757"/>
      <c r="FA14" s="1757"/>
      <c r="FB14" s="1757"/>
      <c r="FC14" s="1757"/>
      <c r="FD14" s="1757"/>
      <c r="FE14" s="1757"/>
      <c r="FF14" s="1757"/>
      <c r="FG14" s="1766"/>
    </row>
    <row r="15" spans="1:163" ht="15" customHeight="1">
      <c r="A15" s="124"/>
      <c r="B15" s="1807" t="s">
        <v>281</v>
      </c>
      <c r="C15" s="1807"/>
      <c r="D15" s="1807"/>
      <c r="E15" s="1807"/>
      <c r="F15" s="1807"/>
      <c r="G15" s="1807"/>
      <c r="H15" s="1807"/>
      <c r="I15" s="1807"/>
      <c r="J15" s="1807"/>
      <c r="K15" s="1807"/>
      <c r="L15" s="1807"/>
      <c r="M15" s="1807"/>
      <c r="N15" s="1807"/>
      <c r="O15" s="1807"/>
      <c r="P15" s="1807"/>
      <c r="Q15" s="1807"/>
      <c r="R15" s="1807"/>
      <c r="S15" s="1808"/>
      <c r="T15" s="1791"/>
      <c r="U15" s="1792"/>
      <c r="V15" s="1792"/>
      <c r="W15" s="1792"/>
      <c r="X15" s="1792"/>
      <c r="Y15" s="1792"/>
      <c r="Z15" s="1792"/>
      <c r="AA15" s="1792"/>
      <c r="AB15" s="1792"/>
      <c r="AC15" s="1792"/>
      <c r="AD15" s="1793"/>
      <c r="AE15" s="1773" t="s">
        <v>122</v>
      </c>
      <c r="AF15" s="1774"/>
      <c r="AG15" s="1774"/>
      <c r="AH15" s="1774"/>
      <c r="AI15" s="1774"/>
      <c r="AJ15" s="1774"/>
      <c r="AK15" s="1775" t="s">
        <v>350</v>
      </c>
      <c r="AL15" s="1775"/>
      <c r="AM15" s="1775"/>
      <c r="AN15" s="1776" t="s">
        <v>227</v>
      </c>
      <c r="AO15" s="1776"/>
      <c r="AP15" s="1776"/>
      <c r="AQ15" s="1777"/>
      <c r="AR15" s="1778">
        <v>0</v>
      </c>
      <c r="AS15" s="1751"/>
      <c r="AT15" s="1751"/>
      <c r="AU15" s="1751"/>
      <c r="AV15" s="1751"/>
      <c r="AW15" s="1751"/>
      <c r="AX15" s="1751"/>
      <c r="AY15" s="1751"/>
      <c r="AZ15" s="1751"/>
      <c r="BA15" s="1751"/>
      <c r="BB15" s="1751"/>
      <c r="BC15" s="1752"/>
      <c r="BD15" s="1751">
        <v>0</v>
      </c>
      <c r="BE15" s="1751"/>
      <c r="BF15" s="1751"/>
      <c r="BG15" s="1751"/>
      <c r="BH15" s="1751"/>
      <c r="BI15" s="1751"/>
      <c r="BJ15" s="1751"/>
      <c r="BK15" s="1751"/>
      <c r="BL15" s="1751"/>
      <c r="BM15" s="1751"/>
      <c r="BN15" s="1751"/>
      <c r="BO15" s="1752"/>
      <c r="BP15" s="1750">
        <v>0</v>
      </c>
      <c r="BQ15" s="1751"/>
      <c r="BR15" s="1751"/>
      <c r="BS15" s="1751"/>
      <c r="BT15" s="1751"/>
      <c r="BU15" s="1751"/>
      <c r="BV15" s="1751"/>
      <c r="BW15" s="1751"/>
      <c r="BX15" s="1751"/>
      <c r="BY15" s="1751"/>
      <c r="BZ15" s="1751"/>
      <c r="CA15" s="1752"/>
      <c r="CB15" s="1797" t="s">
        <v>55</v>
      </c>
      <c r="CC15" s="1797"/>
      <c r="CD15" s="830">
        <v>0</v>
      </c>
      <c r="CE15" s="830"/>
      <c r="CF15" s="830"/>
      <c r="CG15" s="830"/>
      <c r="CH15" s="830"/>
      <c r="CI15" s="830"/>
      <c r="CJ15" s="830"/>
      <c r="CK15" s="830"/>
      <c r="CL15" s="830"/>
      <c r="CM15" s="830"/>
      <c r="CN15" s="1799" t="s">
        <v>56</v>
      </c>
      <c r="CO15" s="1799"/>
      <c r="CP15" s="1750">
        <v>0</v>
      </c>
      <c r="CQ15" s="1751"/>
      <c r="CR15" s="1751"/>
      <c r="CS15" s="1751"/>
      <c r="CT15" s="1751"/>
      <c r="CU15" s="1751"/>
      <c r="CV15" s="1751"/>
      <c r="CW15" s="1751"/>
      <c r="CX15" s="1751"/>
      <c r="CY15" s="1751"/>
      <c r="CZ15" s="1751"/>
      <c r="DA15" s="1751"/>
      <c r="DB15" s="1752"/>
      <c r="DC15" s="1750">
        <v>0</v>
      </c>
      <c r="DD15" s="1751"/>
      <c r="DE15" s="1751"/>
      <c r="DF15" s="1751"/>
      <c r="DG15" s="1751"/>
      <c r="DH15" s="1751"/>
      <c r="DI15" s="1751"/>
      <c r="DJ15" s="1751"/>
      <c r="DK15" s="1751"/>
      <c r="DL15" s="1751"/>
      <c r="DM15" s="1751"/>
      <c r="DN15" s="1751"/>
      <c r="DO15" s="1751"/>
      <c r="DP15" s="1751"/>
      <c r="DQ15" s="1751"/>
      <c r="DR15" s="1751"/>
      <c r="DS15" s="1751"/>
      <c r="DT15" s="1752"/>
      <c r="DU15" s="1750">
        <v>0</v>
      </c>
      <c r="DV15" s="1751"/>
      <c r="DW15" s="1751"/>
      <c r="DX15" s="1751"/>
      <c r="DY15" s="1751"/>
      <c r="DZ15" s="1751"/>
      <c r="EA15" s="1751"/>
      <c r="EB15" s="1751"/>
      <c r="EC15" s="1751"/>
      <c r="ED15" s="1751"/>
      <c r="EE15" s="1751"/>
      <c r="EF15" s="1751"/>
      <c r="EG15" s="1752"/>
      <c r="EH15" s="1750">
        <v>0</v>
      </c>
      <c r="EI15" s="1751"/>
      <c r="EJ15" s="1751"/>
      <c r="EK15" s="1751"/>
      <c r="EL15" s="1751"/>
      <c r="EM15" s="1751"/>
      <c r="EN15" s="1751"/>
      <c r="EO15" s="1751"/>
      <c r="EP15" s="1751"/>
      <c r="EQ15" s="1751"/>
      <c r="ER15" s="1751"/>
      <c r="ES15" s="1751"/>
      <c r="ET15" s="1751"/>
      <c r="EU15" s="1750">
        <v>0</v>
      </c>
      <c r="EV15" s="1751"/>
      <c r="EW15" s="1751"/>
      <c r="EX15" s="1751"/>
      <c r="EY15" s="1751"/>
      <c r="EZ15" s="1751"/>
      <c r="FA15" s="1751"/>
      <c r="FB15" s="1751"/>
      <c r="FC15" s="1751"/>
      <c r="FD15" s="1751"/>
      <c r="FE15" s="1751"/>
      <c r="FF15" s="1751"/>
      <c r="FG15" s="1786"/>
    </row>
    <row r="16" spans="1:163" ht="3" customHeight="1">
      <c r="A16" s="128"/>
      <c r="B16" s="1809"/>
      <c r="C16" s="1809"/>
      <c r="D16" s="1809"/>
      <c r="E16" s="1809"/>
      <c r="F16" s="1809"/>
      <c r="G16" s="1809"/>
      <c r="H16" s="1809"/>
      <c r="I16" s="1809"/>
      <c r="J16" s="1809"/>
      <c r="K16" s="1809"/>
      <c r="L16" s="1809"/>
      <c r="M16" s="1809"/>
      <c r="N16" s="1809"/>
      <c r="O16" s="1809"/>
      <c r="P16" s="1809"/>
      <c r="Q16" s="1809"/>
      <c r="R16" s="1809"/>
      <c r="S16" s="1810"/>
      <c r="T16" s="1794"/>
      <c r="U16" s="1795"/>
      <c r="V16" s="1795"/>
      <c r="W16" s="1795"/>
      <c r="X16" s="1795"/>
      <c r="Y16" s="1795"/>
      <c r="Z16" s="1795"/>
      <c r="AA16" s="1795"/>
      <c r="AB16" s="1795"/>
      <c r="AC16" s="1795"/>
      <c r="AD16" s="1796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7"/>
      <c r="AR16" s="1779"/>
      <c r="AS16" s="1757"/>
      <c r="AT16" s="1757"/>
      <c r="AU16" s="1757"/>
      <c r="AV16" s="1757"/>
      <c r="AW16" s="1757"/>
      <c r="AX16" s="1757"/>
      <c r="AY16" s="1757"/>
      <c r="AZ16" s="1757"/>
      <c r="BA16" s="1757"/>
      <c r="BB16" s="1757"/>
      <c r="BC16" s="1758"/>
      <c r="BD16" s="1757"/>
      <c r="BE16" s="1757"/>
      <c r="BF16" s="1757"/>
      <c r="BG16" s="1757"/>
      <c r="BH16" s="1757"/>
      <c r="BI16" s="1757"/>
      <c r="BJ16" s="1757"/>
      <c r="BK16" s="1757"/>
      <c r="BL16" s="1757"/>
      <c r="BM16" s="1757"/>
      <c r="BN16" s="1757"/>
      <c r="BO16" s="1758"/>
      <c r="BP16" s="1756"/>
      <c r="BQ16" s="1757"/>
      <c r="BR16" s="1757"/>
      <c r="BS16" s="1757"/>
      <c r="BT16" s="1757"/>
      <c r="BU16" s="1757"/>
      <c r="BV16" s="1757"/>
      <c r="BW16" s="1757"/>
      <c r="BX16" s="1757"/>
      <c r="BY16" s="1757"/>
      <c r="BZ16" s="1757"/>
      <c r="CA16" s="1758"/>
      <c r="CB16" s="1798"/>
      <c r="CC16" s="1798"/>
      <c r="CD16" s="836"/>
      <c r="CE16" s="836"/>
      <c r="CF16" s="836"/>
      <c r="CG16" s="836"/>
      <c r="CH16" s="836"/>
      <c r="CI16" s="836"/>
      <c r="CJ16" s="836"/>
      <c r="CK16" s="836"/>
      <c r="CL16" s="836"/>
      <c r="CM16" s="836"/>
      <c r="CN16" s="1800"/>
      <c r="CO16" s="1800"/>
      <c r="CP16" s="1756"/>
      <c r="CQ16" s="1757"/>
      <c r="CR16" s="1757"/>
      <c r="CS16" s="1757"/>
      <c r="CT16" s="1757"/>
      <c r="CU16" s="1757"/>
      <c r="CV16" s="1757"/>
      <c r="CW16" s="1757"/>
      <c r="CX16" s="1757"/>
      <c r="CY16" s="1757"/>
      <c r="CZ16" s="1757"/>
      <c r="DA16" s="1757"/>
      <c r="DB16" s="1758"/>
      <c r="DC16" s="1756"/>
      <c r="DD16" s="1757"/>
      <c r="DE16" s="1757"/>
      <c r="DF16" s="1757"/>
      <c r="DG16" s="1757"/>
      <c r="DH16" s="1757"/>
      <c r="DI16" s="1757"/>
      <c r="DJ16" s="1757"/>
      <c r="DK16" s="1757"/>
      <c r="DL16" s="1757"/>
      <c r="DM16" s="1757"/>
      <c r="DN16" s="1757"/>
      <c r="DO16" s="1757"/>
      <c r="DP16" s="1757"/>
      <c r="DQ16" s="1757"/>
      <c r="DR16" s="1757"/>
      <c r="DS16" s="1757"/>
      <c r="DT16" s="1758"/>
      <c r="DU16" s="1756"/>
      <c r="DV16" s="1757"/>
      <c r="DW16" s="1757"/>
      <c r="DX16" s="1757"/>
      <c r="DY16" s="1757"/>
      <c r="DZ16" s="1757"/>
      <c r="EA16" s="1757"/>
      <c r="EB16" s="1757"/>
      <c r="EC16" s="1757"/>
      <c r="ED16" s="1757"/>
      <c r="EE16" s="1757"/>
      <c r="EF16" s="1757"/>
      <c r="EG16" s="1758"/>
      <c r="EH16" s="1756"/>
      <c r="EI16" s="1757"/>
      <c r="EJ16" s="1757"/>
      <c r="EK16" s="1757"/>
      <c r="EL16" s="1757"/>
      <c r="EM16" s="1757"/>
      <c r="EN16" s="1757"/>
      <c r="EO16" s="1757"/>
      <c r="EP16" s="1757"/>
      <c r="EQ16" s="1757"/>
      <c r="ER16" s="1757"/>
      <c r="ES16" s="1757"/>
      <c r="ET16" s="1757"/>
      <c r="EU16" s="1756"/>
      <c r="EV16" s="1757"/>
      <c r="EW16" s="1757"/>
      <c r="EX16" s="1757"/>
      <c r="EY16" s="1757"/>
      <c r="EZ16" s="1757"/>
      <c r="FA16" s="1757"/>
      <c r="FB16" s="1757"/>
      <c r="FC16" s="1757"/>
      <c r="FD16" s="1757"/>
      <c r="FE16" s="1757"/>
      <c r="FF16" s="1757"/>
      <c r="FG16" s="1766"/>
    </row>
    <row r="17" spans="1:163" s="270" customFormat="1" ht="15" customHeight="1">
      <c r="A17" s="309"/>
      <c r="B17" s="1811" t="s">
        <v>229</v>
      </c>
      <c r="C17" s="1811"/>
      <c r="D17" s="1811"/>
      <c r="E17" s="1811"/>
      <c r="F17" s="1811"/>
      <c r="G17" s="1811"/>
      <c r="H17" s="1811"/>
      <c r="I17" s="1811"/>
      <c r="J17" s="1811"/>
      <c r="K17" s="1811"/>
      <c r="L17" s="1811"/>
      <c r="M17" s="1811"/>
      <c r="N17" s="1811"/>
      <c r="O17" s="1811"/>
      <c r="P17" s="1811"/>
      <c r="Q17" s="1811"/>
      <c r="R17" s="1811"/>
      <c r="S17" s="1812"/>
      <c r="T17" s="579"/>
      <c r="U17" s="580"/>
      <c r="V17" s="580"/>
      <c r="W17" s="580"/>
      <c r="X17" s="580"/>
      <c r="Y17" s="580"/>
      <c r="Z17" s="580"/>
      <c r="AA17" s="580"/>
      <c r="AB17" s="580"/>
      <c r="AC17" s="580"/>
      <c r="AD17" s="635"/>
      <c r="AE17" s="579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884"/>
      <c r="AR17" s="1813">
        <v>0</v>
      </c>
      <c r="AS17" s="1814"/>
      <c r="AT17" s="1814"/>
      <c r="AU17" s="1814"/>
      <c r="AV17" s="1814"/>
      <c r="AW17" s="1814"/>
      <c r="AX17" s="1814"/>
      <c r="AY17" s="1814"/>
      <c r="AZ17" s="1814"/>
      <c r="BA17" s="1814"/>
      <c r="BB17" s="1814"/>
      <c r="BC17" s="1815"/>
      <c r="BD17" s="1814">
        <v>0</v>
      </c>
      <c r="BE17" s="1814"/>
      <c r="BF17" s="1814"/>
      <c r="BG17" s="1814"/>
      <c r="BH17" s="1814"/>
      <c r="BI17" s="1814"/>
      <c r="BJ17" s="1814"/>
      <c r="BK17" s="1814"/>
      <c r="BL17" s="1814"/>
      <c r="BM17" s="1814"/>
      <c r="BN17" s="1814"/>
      <c r="BO17" s="1815"/>
      <c r="BP17" s="1816">
        <v>0</v>
      </c>
      <c r="BQ17" s="1814"/>
      <c r="BR17" s="1814"/>
      <c r="BS17" s="1814"/>
      <c r="BT17" s="1814"/>
      <c r="BU17" s="1814"/>
      <c r="BV17" s="1814"/>
      <c r="BW17" s="1814"/>
      <c r="BX17" s="1814"/>
      <c r="BY17" s="1814"/>
      <c r="BZ17" s="1814"/>
      <c r="CA17" s="1815"/>
      <c r="CB17" s="1814">
        <v>0</v>
      </c>
      <c r="CC17" s="1814"/>
      <c r="CD17" s="1814"/>
      <c r="CE17" s="1814"/>
      <c r="CF17" s="1814"/>
      <c r="CG17" s="1814"/>
      <c r="CH17" s="1814"/>
      <c r="CI17" s="1814"/>
      <c r="CJ17" s="1814"/>
      <c r="CK17" s="1814"/>
      <c r="CL17" s="1814"/>
      <c r="CM17" s="1814"/>
      <c r="CN17" s="1814"/>
      <c r="CO17" s="1814"/>
      <c r="CP17" s="1816">
        <v>0</v>
      </c>
      <c r="CQ17" s="1814"/>
      <c r="CR17" s="1814"/>
      <c r="CS17" s="1814"/>
      <c r="CT17" s="1814"/>
      <c r="CU17" s="1814"/>
      <c r="CV17" s="1814"/>
      <c r="CW17" s="1814"/>
      <c r="CX17" s="1814"/>
      <c r="CY17" s="1814"/>
      <c r="CZ17" s="1814"/>
      <c r="DA17" s="1814"/>
      <c r="DB17" s="1815"/>
      <c r="DC17" s="1816">
        <v>0</v>
      </c>
      <c r="DD17" s="1814"/>
      <c r="DE17" s="1814"/>
      <c r="DF17" s="1814"/>
      <c r="DG17" s="1814"/>
      <c r="DH17" s="1814"/>
      <c r="DI17" s="1814"/>
      <c r="DJ17" s="1814"/>
      <c r="DK17" s="1814"/>
      <c r="DL17" s="1814"/>
      <c r="DM17" s="1814"/>
      <c r="DN17" s="1814"/>
      <c r="DO17" s="1814"/>
      <c r="DP17" s="1814"/>
      <c r="DQ17" s="1814"/>
      <c r="DR17" s="1814"/>
      <c r="DS17" s="1814"/>
      <c r="DT17" s="1815"/>
      <c r="DU17" s="1816">
        <v>0</v>
      </c>
      <c r="DV17" s="1814"/>
      <c r="DW17" s="1814"/>
      <c r="DX17" s="1814"/>
      <c r="DY17" s="1814"/>
      <c r="DZ17" s="1814"/>
      <c r="EA17" s="1814"/>
      <c r="EB17" s="1814"/>
      <c r="EC17" s="1814"/>
      <c r="ED17" s="1814"/>
      <c r="EE17" s="1814"/>
      <c r="EF17" s="1814"/>
      <c r="EG17" s="1815"/>
      <c r="EH17" s="1816">
        <v>0</v>
      </c>
      <c r="EI17" s="1814"/>
      <c r="EJ17" s="1814"/>
      <c r="EK17" s="1814"/>
      <c r="EL17" s="1814"/>
      <c r="EM17" s="1814"/>
      <c r="EN17" s="1814"/>
      <c r="EO17" s="1814"/>
      <c r="EP17" s="1814"/>
      <c r="EQ17" s="1814"/>
      <c r="ER17" s="1814"/>
      <c r="ES17" s="1814"/>
      <c r="ET17" s="1814"/>
      <c r="EU17" s="1816">
        <v>0</v>
      </c>
      <c r="EV17" s="1814"/>
      <c r="EW17" s="1814"/>
      <c r="EX17" s="1814"/>
      <c r="EY17" s="1814"/>
      <c r="EZ17" s="1814"/>
      <c r="FA17" s="1814"/>
      <c r="FB17" s="1814"/>
      <c r="FC17" s="1814"/>
      <c r="FD17" s="1814"/>
      <c r="FE17" s="1814"/>
      <c r="FF17" s="1814"/>
      <c r="FG17" s="1817"/>
    </row>
    <row r="18" spans="1:163" ht="15" customHeight="1">
      <c r="A18" s="122"/>
      <c r="B18" s="1801" t="s">
        <v>282</v>
      </c>
      <c r="C18" s="1801"/>
      <c r="D18" s="1801"/>
      <c r="E18" s="1801"/>
      <c r="F18" s="1801"/>
      <c r="G18" s="1801"/>
      <c r="H18" s="1801"/>
      <c r="I18" s="1801"/>
      <c r="J18" s="1801"/>
      <c r="K18" s="1801"/>
      <c r="L18" s="1801"/>
      <c r="M18" s="1801"/>
      <c r="N18" s="1801"/>
      <c r="O18" s="1801"/>
      <c r="P18" s="1801"/>
      <c r="Q18" s="1801"/>
      <c r="R18" s="1801"/>
      <c r="S18" s="1802"/>
      <c r="T18" s="1767" t="s">
        <v>510</v>
      </c>
      <c r="U18" s="1768"/>
      <c r="V18" s="1768"/>
      <c r="W18" s="1768"/>
      <c r="X18" s="1768"/>
      <c r="Y18" s="1768"/>
      <c r="Z18" s="1768"/>
      <c r="AA18" s="1768"/>
      <c r="AB18" s="1768"/>
      <c r="AC18" s="1768"/>
      <c r="AD18" s="1769"/>
      <c r="AE18" s="1773" t="s">
        <v>122</v>
      </c>
      <c r="AF18" s="1774"/>
      <c r="AG18" s="1774"/>
      <c r="AH18" s="1774"/>
      <c r="AI18" s="1774"/>
      <c r="AJ18" s="1774"/>
      <c r="AK18" s="1775" t="s">
        <v>352</v>
      </c>
      <c r="AL18" s="1775"/>
      <c r="AM18" s="1775"/>
      <c r="AN18" s="1776" t="s">
        <v>226</v>
      </c>
      <c r="AO18" s="1776"/>
      <c r="AP18" s="1776"/>
      <c r="AQ18" s="1777"/>
      <c r="AR18" s="1819">
        <v>0</v>
      </c>
      <c r="AS18" s="1754"/>
      <c r="AT18" s="1754"/>
      <c r="AU18" s="1754"/>
      <c r="AV18" s="1754"/>
      <c r="AW18" s="1754"/>
      <c r="AX18" s="1754"/>
      <c r="AY18" s="1754"/>
      <c r="AZ18" s="1754"/>
      <c r="BA18" s="1754"/>
      <c r="BB18" s="1754"/>
      <c r="BC18" s="1755"/>
      <c r="BD18" s="1754">
        <v>0</v>
      </c>
      <c r="BE18" s="1754"/>
      <c r="BF18" s="1754"/>
      <c r="BG18" s="1754"/>
      <c r="BH18" s="1754"/>
      <c r="BI18" s="1754"/>
      <c r="BJ18" s="1754"/>
      <c r="BK18" s="1754"/>
      <c r="BL18" s="1754"/>
      <c r="BM18" s="1754"/>
      <c r="BN18" s="1754"/>
      <c r="BO18" s="1755"/>
      <c r="BP18" s="1753">
        <v>0</v>
      </c>
      <c r="BQ18" s="1754"/>
      <c r="BR18" s="1754"/>
      <c r="BS18" s="1754"/>
      <c r="BT18" s="1754"/>
      <c r="BU18" s="1754"/>
      <c r="BV18" s="1754"/>
      <c r="BW18" s="1754"/>
      <c r="BX18" s="1754"/>
      <c r="BY18" s="1754"/>
      <c r="BZ18" s="1754"/>
      <c r="CA18" s="1755"/>
      <c r="CB18" s="1781" t="s">
        <v>55</v>
      </c>
      <c r="CC18" s="1781"/>
      <c r="CD18" s="833">
        <v>0</v>
      </c>
      <c r="CE18" s="833"/>
      <c r="CF18" s="833"/>
      <c r="CG18" s="833"/>
      <c r="CH18" s="833"/>
      <c r="CI18" s="833"/>
      <c r="CJ18" s="833"/>
      <c r="CK18" s="833"/>
      <c r="CL18" s="833"/>
      <c r="CM18" s="833"/>
      <c r="CN18" s="1784" t="s">
        <v>56</v>
      </c>
      <c r="CO18" s="1784"/>
      <c r="CP18" s="1753">
        <v>0</v>
      </c>
      <c r="CQ18" s="1754"/>
      <c r="CR18" s="1754"/>
      <c r="CS18" s="1754"/>
      <c r="CT18" s="1754"/>
      <c r="CU18" s="1754"/>
      <c r="CV18" s="1754"/>
      <c r="CW18" s="1754"/>
      <c r="CX18" s="1754"/>
      <c r="CY18" s="1754"/>
      <c r="CZ18" s="1754"/>
      <c r="DA18" s="1754"/>
      <c r="DB18" s="1755"/>
      <c r="DC18" s="1753">
        <v>0</v>
      </c>
      <c r="DD18" s="1754"/>
      <c r="DE18" s="1754"/>
      <c r="DF18" s="1754"/>
      <c r="DG18" s="1754"/>
      <c r="DH18" s="1754"/>
      <c r="DI18" s="1754"/>
      <c r="DJ18" s="1754"/>
      <c r="DK18" s="1754"/>
      <c r="DL18" s="1754"/>
      <c r="DM18" s="1754"/>
      <c r="DN18" s="1754"/>
      <c r="DO18" s="1754"/>
      <c r="DP18" s="1754"/>
      <c r="DQ18" s="1754"/>
      <c r="DR18" s="1754"/>
      <c r="DS18" s="1754"/>
      <c r="DT18" s="1755"/>
      <c r="DU18" s="1753">
        <v>0</v>
      </c>
      <c r="DV18" s="1754"/>
      <c r="DW18" s="1754"/>
      <c r="DX18" s="1754"/>
      <c r="DY18" s="1754"/>
      <c r="DZ18" s="1754"/>
      <c r="EA18" s="1754"/>
      <c r="EB18" s="1754"/>
      <c r="EC18" s="1754"/>
      <c r="ED18" s="1754"/>
      <c r="EE18" s="1754"/>
      <c r="EF18" s="1754"/>
      <c r="EG18" s="1755"/>
      <c r="EH18" s="1753">
        <v>0</v>
      </c>
      <c r="EI18" s="1754"/>
      <c r="EJ18" s="1754"/>
      <c r="EK18" s="1754"/>
      <c r="EL18" s="1754"/>
      <c r="EM18" s="1754"/>
      <c r="EN18" s="1754"/>
      <c r="EO18" s="1754"/>
      <c r="EP18" s="1754"/>
      <c r="EQ18" s="1754"/>
      <c r="ER18" s="1754"/>
      <c r="ES18" s="1754"/>
      <c r="ET18" s="1754"/>
      <c r="EU18" s="1753">
        <v>0</v>
      </c>
      <c r="EV18" s="1754"/>
      <c r="EW18" s="1754"/>
      <c r="EX18" s="1754"/>
      <c r="EY18" s="1754"/>
      <c r="EZ18" s="1754"/>
      <c r="FA18" s="1754"/>
      <c r="FB18" s="1754"/>
      <c r="FC18" s="1754"/>
      <c r="FD18" s="1754"/>
      <c r="FE18" s="1754"/>
      <c r="FF18" s="1754"/>
      <c r="FG18" s="1818"/>
    </row>
    <row r="19" spans="1:163" ht="3" customHeight="1">
      <c r="A19" s="124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4"/>
      <c r="T19" s="1770"/>
      <c r="U19" s="1771"/>
      <c r="V19" s="1771"/>
      <c r="W19" s="1771"/>
      <c r="X19" s="1771"/>
      <c r="Y19" s="1771"/>
      <c r="Z19" s="1771"/>
      <c r="AA19" s="1771"/>
      <c r="AB19" s="1771"/>
      <c r="AC19" s="1771"/>
      <c r="AD19" s="1772"/>
      <c r="AE19" s="125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7"/>
      <c r="AR19" s="1779"/>
      <c r="AS19" s="1757"/>
      <c r="AT19" s="1757"/>
      <c r="AU19" s="1757"/>
      <c r="AV19" s="1757"/>
      <c r="AW19" s="1757"/>
      <c r="AX19" s="1757"/>
      <c r="AY19" s="1757"/>
      <c r="AZ19" s="1757"/>
      <c r="BA19" s="1757"/>
      <c r="BB19" s="1757"/>
      <c r="BC19" s="1758"/>
      <c r="BD19" s="1757"/>
      <c r="BE19" s="1757"/>
      <c r="BF19" s="1757"/>
      <c r="BG19" s="1757"/>
      <c r="BH19" s="1757"/>
      <c r="BI19" s="1757"/>
      <c r="BJ19" s="1757"/>
      <c r="BK19" s="1757"/>
      <c r="BL19" s="1757"/>
      <c r="BM19" s="1757"/>
      <c r="BN19" s="1757"/>
      <c r="BO19" s="1758"/>
      <c r="BP19" s="1756"/>
      <c r="BQ19" s="1757"/>
      <c r="BR19" s="1757"/>
      <c r="BS19" s="1757"/>
      <c r="BT19" s="1757"/>
      <c r="BU19" s="1757"/>
      <c r="BV19" s="1757"/>
      <c r="BW19" s="1757"/>
      <c r="BX19" s="1757"/>
      <c r="BY19" s="1757"/>
      <c r="BZ19" s="1757"/>
      <c r="CA19" s="1758"/>
      <c r="CB19" s="1781"/>
      <c r="CC19" s="1781"/>
      <c r="CD19" s="833"/>
      <c r="CE19" s="833"/>
      <c r="CF19" s="833"/>
      <c r="CG19" s="833"/>
      <c r="CH19" s="833"/>
      <c r="CI19" s="833"/>
      <c r="CJ19" s="833"/>
      <c r="CK19" s="833"/>
      <c r="CL19" s="833"/>
      <c r="CM19" s="833"/>
      <c r="CN19" s="1784"/>
      <c r="CO19" s="1784"/>
      <c r="CP19" s="1756"/>
      <c r="CQ19" s="1757"/>
      <c r="CR19" s="1757"/>
      <c r="CS19" s="1757"/>
      <c r="CT19" s="1757"/>
      <c r="CU19" s="1757"/>
      <c r="CV19" s="1757"/>
      <c r="CW19" s="1757"/>
      <c r="CX19" s="1757"/>
      <c r="CY19" s="1757"/>
      <c r="CZ19" s="1757"/>
      <c r="DA19" s="1757"/>
      <c r="DB19" s="1758"/>
      <c r="DC19" s="1756"/>
      <c r="DD19" s="1757"/>
      <c r="DE19" s="1757"/>
      <c r="DF19" s="1757"/>
      <c r="DG19" s="1757"/>
      <c r="DH19" s="1757"/>
      <c r="DI19" s="1757"/>
      <c r="DJ19" s="1757"/>
      <c r="DK19" s="1757"/>
      <c r="DL19" s="1757"/>
      <c r="DM19" s="1757"/>
      <c r="DN19" s="1757"/>
      <c r="DO19" s="1757"/>
      <c r="DP19" s="1757"/>
      <c r="DQ19" s="1757"/>
      <c r="DR19" s="1757"/>
      <c r="DS19" s="1757"/>
      <c r="DT19" s="1758"/>
      <c r="DU19" s="1756"/>
      <c r="DV19" s="1757"/>
      <c r="DW19" s="1757"/>
      <c r="DX19" s="1757"/>
      <c r="DY19" s="1757"/>
      <c r="DZ19" s="1757"/>
      <c r="EA19" s="1757"/>
      <c r="EB19" s="1757"/>
      <c r="EC19" s="1757"/>
      <c r="ED19" s="1757"/>
      <c r="EE19" s="1757"/>
      <c r="EF19" s="1757"/>
      <c r="EG19" s="1758"/>
      <c r="EH19" s="1756"/>
      <c r="EI19" s="1757"/>
      <c r="EJ19" s="1757"/>
      <c r="EK19" s="1757"/>
      <c r="EL19" s="1757"/>
      <c r="EM19" s="1757"/>
      <c r="EN19" s="1757"/>
      <c r="EO19" s="1757"/>
      <c r="EP19" s="1757"/>
      <c r="EQ19" s="1757"/>
      <c r="ER19" s="1757"/>
      <c r="ES19" s="1757"/>
      <c r="ET19" s="1757"/>
      <c r="EU19" s="1756"/>
      <c r="EV19" s="1757"/>
      <c r="EW19" s="1757"/>
      <c r="EX19" s="1757"/>
      <c r="EY19" s="1757"/>
      <c r="EZ19" s="1757"/>
      <c r="FA19" s="1757"/>
      <c r="FB19" s="1757"/>
      <c r="FC19" s="1757"/>
      <c r="FD19" s="1757"/>
      <c r="FE19" s="1757"/>
      <c r="FF19" s="1757"/>
      <c r="FG19" s="1766"/>
    </row>
    <row r="20" spans="1:163" ht="15" customHeight="1">
      <c r="A20" s="124"/>
      <c r="B20" s="1803"/>
      <c r="C20" s="1803"/>
      <c r="D20" s="1803"/>
      <c r="E20" s="1803"/>
      <c r="F20" s="1803"/>
      <c r="G20" s="1803"/>
      <c r="H20" s="1803"/>
      <c r="I20" s="1803"/>
      <c r="J20" s="1803"/>
      <c r="K20" s="1803"/>
      <c r="L20" s="1803"/>
      <c r="M20" s="1803"/>
      <c r="N20" s="1803"/>
      <c r="O20" s="1803"/>
      <c r="P20" s="1803"/>
      <c r="Q20" s="1803"/>
      <c r="R20" s="1803"/>
      <c r="S20" s="1804"/>
      <c r="T20" s="1767" t="s">
        <v>511</v>
      </c>
      <c r="U20" s="1768"/>
      <c r="V20" s="1768"/>
      <c r="W20" s="1768"/>
      <c r="X20" s="1768"/>
      <c r="Y20" s="1768"/>
      <c r="Z20" s="1768"/>
      <c r="AA20" s="1768"/>
      <c r="AB20" s="1768"/>
      <c r="AC20" s="1768"/>
      <c r="AD20" s="1769"/>
      <c r="AE20" s="1773" t="s">
        <v>122</v>
      </c>
      <c r="AF20" s="1774"/>
      <c r="AG20" s="1774"/>
      <c r="AH20" s="1774"/>
      <c r="AI20" s="1774"/>
      <c r="AJ20" s="1774"/>
      <c r="AK20" s="1775" t="s">
        <v>350</v>
      </c>
      <c r="AL20" s="1775"/>
      <c r="AM20" s="1775"/>
      <c r="AN20" s="1776" t="s">
        <v>227</v>
      </c>
      <c r="AO20" s="1776"/>
      <c r="AP20" s="1776"/>
      <c r="AQ20" s="1777"/>
      <c r="AR20" s="1778">
        <v>0</v>
      </c>
      <c r="AS20" s="1751"/>
      <c r="AT20" s="1751"/>
      <c r="AU20" s="1751"/>
      <c r="AV20" s="1751"/>
      <c r="AW20" s="1751"/>
      <c r="AX20" s="1751"/>
      <c r="AY20" s="1751"/>
      <c r="AZ20" s="1751"/>
      <c r="BA20" s="1751"/>
      <c r="BB20" s="1751"/>
      <c r="BC20" s="1752"/>
      <c r="BD20" s="1751">
        <v>0</v>
      </c>
      <c r="BE20" s="1751"/>
      <c r="BF20" s="1751"/>
      <c r="BG20" s="1751"/>
      <c r="BH20" s="1751"/>
      <c r="BI20" s="1751"/>
      <c r="BJ20" s="1751"/>
      <c r="BK20" s="1751"/>
      <c r="BL20" s="1751"/>
      <c r="BM20" s="1751"/>
      <c r="BN20" s="1751"/>
      <c r="BO20" s="1752"/>
      <c r="BP20" s="1750">
        <v>0</v>
      </c>
      <c r="BQ20" s="1751"/>
      <c r="BR20" s="1751"/>
      <c r="BS20" s="1751"/>
      <c r="BT20" s="1751"/>
      <c r="BU20" s="1751"/>
      <c r="BV20" s="1751"/>
      <c r="BW20" s="1751"/>
      <c r="BX20" s="1751"/>
      <c r="BY20" s="1751"/>
      <c r="BZ20" s="1751"/>
      <c r="CA20" s="1752"/>
      <c r="CB20" s="1797" t="s">
        <v>55</v>
      </c>
      <c r="CC20" s="1797"/>
      <c r="CD20" s="830">
        <v>0</v>
      </c>
      <c r="CE20" s="830"/>
      <c r="CF20" s="830"/>
      <c r="CG20" s="830"/>
      <c r="CH20" s="830"/>
      <c r="CI20" s="830"/>
      <c r="CJ20" s="830"/>
      <c r="CK20" s="830"/>
      <c r="CL20" s="830"/>
      <c r="CM20" s="830"/>
      <c r="CN20" s="1799" t="s">
        <v>56</v>
      </c>
      <c r="CO20" s="1799"/>
      <c r="CP20" s="1750">
        <v>0</v>
      </c>
      <c r="CQ20" s="1751"/>
      <c r="CR20" s="1751"/>
      <c r="CS20" s="1751"/>
      <c r="CT20" s="1751"/>
      <c r="CU20" s="1751"/>
      <c r="CV20" s="1751"/>
      <c r="CW20" s="1751"/>
      <c r="CX20" s="1751"/>
      <c r="CY20" s="1751"/>
      <c r="CZ20" s="1751"/>
      <c r="DA20" s="1751"/>
      <c r="DB20" s="1752"/>
      <c r="DC20" s="1750">
        <v>0</v>
      </c>
      <c r="DD20" s="1751"/>
      <c r="DE20" s="1751"/>
      <c r="DF20" s="1751"/>
      <c r="DG20" s="1751"/>
      <c r="DH20" s="1751"/>
      <c r="DI20" s="1751"/>
      <c r="DJ20" s="1751"/>
      <c r="DK20" s="1751"/>
      <c r="DL20" s="1751"/>
      <c r="DM20" s="1751"/>
      <c r="DN20" s="1751"/>
      <c r="DO20" s="1751"/>
      <c r="DP20" s="1751"/>
      <c r="DQ20" s="1751"/>
      <c r="DR20" s="1751"/>
      <c r="DS20" s="1751"/>
      <c r="DT20" s="1752"/>
      <c r="DU20" s="1750">
        <v>0</v>
      </c>
      <c r="DV20" s="1751"/>
      <c r="DW20" s="1751"/>
      <c r="DX20" s="1751"/>
      <c r="DY20" s="1751"/>
      <c r="DZ20" s="1751"/>
      <c r="EA20" s="1751"/>
      <c r="EB20" s="1751"/>
      <c r="EC20" s="1751"/>
      <c r="ED20" s="1751"/>
      <c r="EE20" s="1751"/>
      <c r="EF20" s="1751"/>
      <c r="EG20" s="1752"/>
      <c r="EH20" s="1750">
        <v>0</v>
      </c>
      <c r="EI20" s="1751"/>
      <c r="EJ20" s="1751"/>
      <c r="EK20" s="1751"/>
      <c r="EL20" s="1751"/>
      <c r="EM20" s="1751"/>
      <c r="EN20" s="1751"/>
      <c r="EO20" s="1751"/>
      <c r="EP20" s="1751"/>
      <c r="EQ20" s="1751"/>
      <c r="ER20" s="1751"/>
      <c r="ES20" s="1751"/>
      <c r="ET20" s="1751"/>
      <c r="EU20" s="1750">
        <v>0</v>
      </c>
      <c r="EV20" s="1751"/>
      <c r="EW20" s="1751"/>
      <c r="EX20" s="1751"/>
      <c r="EY20" s="1751"/>
      <c r="EZ20" s="1751"/>
      <c r="FA20" s="1751"/>
      <c r="FB20" s="1751"/>
      <c r="FC20" s="1751"/>
      <c r="FD20" s="1751"/>
      <c r="FE20" s="1751"/>
      <c r="FF20" s="1751"/>
      <c r="FG20" s="1786"/>
    </row>
    <row r="21" spans="1:163" ht="3" customHeight="1">
      <c r="A21" s="128"/>
      <c r="B21" s="1805"/>
      <c r="C21" s="1805"/>
      <c r="D21" s="1805"/>
      <c r="E21" s="1805"/>
      <c r="F21" s="1805"/>
      <c r="G21" s="1805"/>
      <c r="H21" s="1805"/>
      <c r="I21" s="1805"/>
      <c r="J21" s="1805"/>
      <c r="K21" s="1805"/>
      <c r="L21" s="1805"/>
      <c r="M21" s="1805"/>
      <c r="N21" s="1805"/>
      <c r="O21" s="1805"/>
      <c r="P21" s="1805"/>
      <c r="Q21" s="1805"/>
      <c r="R21" s="1805"/>
      <c r="S21" s="1806"/>
      <c r="T21" s="1770"/>
      <c r="U21" s="1771"/>
      <c r="V21" s="1771"/>
      <c r="W21" s="1771"/>
      <c r="X21" s="1771"/>
      <c r="Y21" s="1771"/>
      <c r="Z21" s="1771"/>
      <c r="AA21" s="1771"/>
      <c r="AB21" s="1771"/>
      <c r="AC21" s="1771"/>
      <c r="AD21" s="1772"/>
      <c r="AE21" s="125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7"/>
      <c r="AR21" s="1779"/>
      <c r="AS21" s="1757"/>
      <c r="AT21" s="1757"/>
      <c r="AU21" s="1757"/>
      <c r="AV21" s="1757"/>
      <c r="AW21" s="1757"/>
      <c r="AX21" s="1757"/>
      <c r="AY21" s="1757"/>
      <c r="AZ21" s="1757"/>
      <c r="BA21" s="1757"/>
      <c r="BB21" s="1757"/>
      <c r="BC21" s="1758"/>
      <c r="BD21" s="1757"/>
      <c r="BE21" s="1757"/>
      <c r="BF21" s="1757"/>
      <c r="BG21" s="1757"/>
      <c r="BH21" s="1757"/>
      <c r="BI21" s="1757"/>
      <c r="BJ21" s="1757"/>
      <c r="BK21" s="1757"/>
      <c r="BL21" s="1757"/>
      <c r="BM21" s="1757"/>
      <c r="BN21" s="1757"/>
      <c r="BO21" s="1758"/>
      <c r="BP21" s="1756"/>
      <c r="BQ21" s="1757"/>
      <c r="BR21" s="1757"/>
      <c r="BS21" s="1757"/>
      <c r="BT21" s="1757"/>
      <c r="BU21" s="1757"/>
      <c r="BV21" s="1757"/>
      <c r="BW21" s="1757"/>
      <c r="BX21" s="1757"/>
      <c r="BY21" s="1757"/>
      <c r="BZ21" s="1757"/>
      <c r="CA21" s="1758"/>
      <c r="CB21" s="1798"/>
      <c r="CC21" s="1798"/>
      <c r="CD21" s="836"/>
      <c r="CE21" s="836"/>
      <c r="CF21" s="836"/>
      <c r="CG21" s="836"/>
      <c r="CH21" s="836"/>
      <c r="CI21" s="836"/>
      <c r="CJ21" s="836"/>
      <c r="CK21" s="836"/>
      <c r="CL21" s="836"/>
      <c r="CM21" s="836"/>
      <c r="CN21" s="1800"/>
      <c r="CO21" s="1800"/>
      <c r="CP21" s="1756"/>
      <c r="CQ21" s="1757"/>
      <c r="CR21" s="1757"/>
      <c r="CS21" s="1757"/>
      <c r="CT21" s="1757"/>
      <c r="CU21" s="1757"/>
      <c r="CV21" s="1757"/>
      <c r="CW21" s="1757"/>
      <c r="CX21" s="1757"/>
      <c r="CY21" s="1757"/>
      <c r="CZ21" s="1757"/>
      <c r="DA21" s="1757"/>
      <c r="DB21" s="1758"/>
      <c r="DC21" s="1756"/>
      <c r="DD21" s="1757"/>
      <c r="DE21" s="1757"/>
      <c r="DF21" s="1757"/>
      <c r="DG21" s="1757"/>
      <c r="DH21" s="1757"/>
      <c r="DI21" s="1757"/>
      <c r="DJ21" s="1757"/>
      <c r="DK21" s="1757"/>
      <c r="DL21" s="1757"/>
      <c r="DM21" s="1757"/>
      <c r="DN21" s="1757"/>
      <c r="DO21" s="1757"/>
      <c r="DP21" s="1757"/>
      <c r="DQ21" s="1757"/>
      <c r="DR21" s="1757"/>
      <c r="DS21" s="1757"/>
      <c r="DT21" s="1758"/>
      <c r="DU21" s="1756"/>
      <c r="DV21" s="1757"/>
      <c r="DW21" s="1757"/>
      <c r="DX21" s="1757"/>
      <c r="DY21" s="1757"/>
      <c r="DZ21" s="1757"/>
      <c r="EA21" s="1757"/>
      <c r="EB21" s="1757"/>
      <c r="EC21" s="1757"/>
      <c r="ED21" s="1757"/>
      <c r="EE21" s="1757"/>
      <c r="EF21" s="1757"/>
      <c r="EG21" s="1758"/>
      <c r="EH21" s="1756"/>
      <c r="EI21" s="1757"/>
      <c r="EJ21" s="1757"/>
      <c r="EK21" s="1757"/>
      <c r="EL21" s="1757"/>
      <c r="EM21" s="1757"/>
      <c r="EN21" s="1757"/>
      <c r="EO21" s="1757"/>
      <c r="EP21" s="1757"/>
      <c r="EQ21" s="1757"/>
      <c r="ER21" s="1757"/>
      <c r="ES21" s="1757"/>
      <c r="ET21" s="1757"/>
      <c r="EU21" s="1756"/>
      <c r="EV21" s="1757"/>
      <c r="EW21" s="1757"/>
      <c r="EX21" s="1757"/>
      <c r="EY21" s="1757"/>
      <c r="EZ21" s="1757"/>
      <c r="FA21" s="1757"/>
      <c r="FB21" s="1757"/>
      <c r="FC21" s="1757"/>
      <c r="FD21" s="1757"/>
      <c r="FE21" s="1757"/>
      <c r="FF21" s="1757"/>
      <c r="FG21" s="1766"/>
    </row>
    <row r="22" spans="1:163" ht="15" customHeight="1">
      <c r="A22" s="122"/>
      <c r="B22" s="1787" t="s">
        <v>136</v>
      </c>
      <c r="C22" s="1787"/>
      <c r="D22" s="1787"/>
      <c r="E22" s="1787"/>
      <c r="F22" s="1787"/>
      <c r="G22" s="1787"/>
      <c r="H22" s="1787"/>
      <c r="I22" s="1787"/>
      <c r="J22" s="1787"/>
      <c r="K22" s="1787"/>
      <c r="L22" s="1787"/>
      <c r="M22" s="1787"/>
      <c r="N22" s="1787"/>
      <c r="O22" s="1787"/>
      <c r="P22" s="1787"/>
      <c r="Q22" s="1787"/>
      <c r="R22" s="1787"/>
      <c r="S22" s="1788"/>
      <c r="T22" s="1791"/>
      <c r="U22" s="1792"/>
      <c r="V22" s="1792"/>
      <c r="W22" s="1792"/>
      <c r="X22" s="1792"/>
      <c r="Y22" s="1792"/>
      <c r="Z22" s="1792"/>
      <c r="AA22" s="1792"/>
      <c r="AB22" s="1792"/>
      <c r="AC22" s="1792"/>
      <c r="AD22" s="1793"/>
      <c r="AE22" s="1773" t="s">
        <v>122</v>
      </c>
      <c r="AF22" s="1774"/>
      <c r="AG22" s="1774"/>
      <c r="AH22" s="1774"/>
      <c r="AI22" s="1774"/>
      <c r="AJ22" s="1774"/>
      <c r="AK22" s="1775" t="s">
        <v>352</v>
      </c>
      <c r="AL22" s="1775"/>
      <c r="AM22" s="1775"/>
      <c r="AN22" s="1776" t="s">
        <v>226</v>
      </c>
      <c r="AO22" s="1776"/>
      <c r="AP22" s="1776"/>
      <c r="AQ22" s="1777"/>
      <c r="AR22" s="1778">
        <v>0</v>
      </c>
      <c r="AS22" s="1751"/>
      <c r="AT22" s="1751"/>
      <c r="AU22" s="1751"/>
      <c r="AV22" s="1751"/>
      <c r="AW22" s="1751"/>
      <c r="AX22" s="1751"/>
      <c r="AY22" s="1751"/>
      <c r="AZ22" s="1751"/>
      <c r="BA22" s="1751"/>
      <c r="BB22" s="1751"/>
      <c r="BC22" s="1752"/>
      <c r="BD22" s="1751">
        <v>0</v>
      </c>
      <c r="BE22" s="1751"/>
      <c r="BF22" s="1751"/>
      <c r="BG22" s="1751"/>
      <c r="BH22" s="1751"/>
      <c r="BI22" s="1751"/>
      <c r="BJ22" s="1751"/>
      <c r="BK22" s="1751"/>
      <c r="BL22" s="1751"/>
      <c r="BM22" s="1751"/>
      <c r="BN22" s="1751"/>
      <c r="BO22" s="1752"/>
      <c r="BP22" s="1750">
        <v>0</v>
      </c>
      <c r="BQ22" s="1751"/>
      <c r="BR22" s="1751"/>
      <c r="BS22" s="1751"/>
      <c r="BT22" s="1751"/>
      <c r="BU22" s="1751"/>
      <c r="BV22" s="1751"/>
      <c r="BW22" s="1751"/>
      <c r="BX22" s="1751"/>
      <c r="BY22" s="1751"/>
      <c r="BZ22" s="1751"/>
      <c r="CA22" s="1752"/>
      <c r="CB22" s="1797" t="s">
        <v>55</v>
      </c>
      <c r="CC22" s="1797"/>
      <c r="CD22" s="830">
        <v>0</v>
      </c>
      <c r="CE22" s="830"/>
      <c r="CF22" s="830"/>
      <c r="CG22" s="830"/>
      <c r="CH22" s="830"/>
      <c r="CI22" s="830"/>
      <c r="CJ22" s="830"/>
      <c r="CK22" s="830"/>
      <c r="CL22" s="830"/>
      <c r="CM22" s="830"/>
      <c r="CN22" s="1799" t="s">
        <v>56</v>
      </c>
      <c r="CO22" s="1799"/>
      <c r="CP22" s="1750">
        <v>0</v>
      </c>
      <c r="CQ22" s="1751"/>
      <c r="CR22" s="1751"/>
      <c r="CS22" s="1751"/>
      <c r="CT22" s="1751"/>
      <c r="CU22" s="1751"/>
      <c r="CV22" s="1751"/>
      <c r="CW22" s="1751"/>
      <c r="CX22" s="1751"/>
      <c r="CY22" s="1751"/>
      <c r="CZ22" s="1751"/>
      <c r="DA22" s="1751"/>
      <c r="DB22" s="1752"/>
      <c r="DC22" s="1750">
        <v>0</v>
      </c>
      <c r="DD22" s="1751"/>
      <c r="DE22" s="1751"/>
      <c r="DF22" s="1751"/>
      <c r="DG22" s="1751"/>
      <c r="DH22" s="1751"/>
      <c r="DI22" s="1751"/>
      <c r="DJ22" s="1751"/>
      <c r="DK22" s="1751"/>
      <c r="DL22" s="1751"/>
      <c r="DM22" s="1751"/>
      <c r="DN22" s="1751"/>
      <c r="DO22" s="1751"/>
      <c r="DP22" s="1751"/>
      <c r="DQ22" s="1751"/>
      <c r="DR22" s="1751"/>
      <c r="DS22" s="1751"/>
      <c r="DT22" s="1752"/>
      <c r="DU22" s="1750">
        <v>0</v>
      </c>
      <c r="DV22" s="1751"/>
      <c r="DW22" s="1751"/>
      <c r="DX22" s="1751"/>
      <c r="DY22" s="1751"/>
      <c r="DZ22" s="1751"/>
      <c r="EA22" s="1751"/>
      <c r="EB22" s="1751"/>
      <c r="EC22" s="1751"/>
      <c r="ED22" s="1751"/>
      <c r="EE22" s="1751"/>
      <c r="EF22" s="1751"/>
      <c r="EG22" s="1752"/>
      <c r="EH22" s="1750">
        <v>0</v>
      </c>
      <c r="EI22" s="1751"/>
      <c r="EJ22" s="1751"/>
      <c r="EK22" s="1751"/>
      <c r="EL22" s="1751"/>
      <c r="EM22" s="1751"/>
      <c r="EN22" s="1751"/>
      <c r="EO22" s="1751"/>
      <c r="EP22" s="1751"/>
      <c r="EQ22" s="1751"/>
      <c r="ER22" s="1751"/>
      <c r="ES22" s="1751"/>
      <c r="ET22" s="1751"/>
      <c r="EU22" s="1750">
        <v>0</v>
      </c>
      <c r="EV22" s="1751"/>
      <c r="EW22" s="1751"/>
      <c r="EX22" s="1751"/>
      <c r="EY22" s="1751"/>
      <c r="EZ22" s="1751"/>
      <c r="FA22" s="1751"/>
      <c r="FB22" s="1751"/>
      <c r="FC22" s="1751"/>
      <c r="FD22" s="1751"/>
      <c r="FE22" s="1751"/>
      <c r="FF22" s="1751"/>
      <c r="FG22" s="1786"/>
    </row>
    <row r="23" spans="1:163" ht="3" customHeight="1">
      <c r="A23" s="124"/>
      <c r="B23" s="1789"/>
      <c r="C23" s="1789"/>
      <c r="D23" s="1789"/>
      <c r="E23" s="1789"/>
      <c r="F23" s="1789"/>
      <c r="G23" s="1789"/>
      <c r="H23" s="1789"/>
      <c r="I23" s="1789"/>
      <c r="J23" s="1789"/>
      <c r="K23" s="1789"/>
      <c r="L23" s="1789"/>
      <c r="M23" s="1789"/>
      <c r="N23" s="1789"/>
      <c r="O23" s="1789"/>
      <c r="P23" s="1789"/>
      <c r="Q23" s="1789"/>
      <c r="R23" s="1789"/>
      <c r="S23" s="1790"/>
      <c r="T23" s="1794"/>
      <c r="U23" s="1795"/>
      <c r="V23" s="1795"/>
      <c r="W23" s="1795"/>
      <c r="X23" s="1795"/>
      <c r="Y23" s="1795"/>
      <c r="Z23" s="1795"/>
      <c r="AA23" s="1795"/>
      <c r="AB23" s="1795"/>
      <c r="AC23" s="1795"/>
      <c r="AD23" s="1796"/>
      <c r="AE23" s="125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7"/>
      <c r="AR23" s="1779"/>
      <c r="AS23" s="1757"/>
      <c r="AT23" s="1757"/>
      <c r="AU23" s="1757"/>
      <c r="AV23" s="1757"/>
      <c r="AW23" s="1757"/>
      <c r="AX23" s="1757"/>
      <c r="AY23" s="1757"/>
      <c r="AZ23" s="1757"/>
      <c r="BA23" s="1757"/>
      <c r="BB23" s="1757"/>
      <c r="BC23" s="1758"/>
      <c r="BD23" s="1757"/>
      <c r="BE23" s="1757"/>
      <c r="BF23" s="1757"/>
      <c r="BG23" s="1757"/>
      <c r="BH23" s="1757"/>
      <c r="BI23" s="1757"/>
      <c r="BJ23" s="1757"/>
      <c r="BK23" s="1757"/>
      <c r="BL23" s="1757"/>
      <c r="BM23" s="1757"/>
      <c r="BN23" s="1757"/>
      <c r="BO23" s="1758"/>
      <c r="BP23" s="1756"/>
      <c r="BQ23" s="1757"/>
      <c r="BR23" s="1757"/>
      <c r="BS23" s="1757"/>
      <c r="BT23" s="1757"/>
      <c r="BU23" s="1757"/>
      <c r="BV23" s="1757"/>
      <c r="BW23" s="1757"/>
      <c r="BX23" s="1757"/>
      <c r="BY23" s="1757"/>
      <c r="BZ23" s="1757"/>
      <c r="CA23" s="1758"/>
      <c r="CB23" s="1798"/>
      <c r="CC23" s="1798"/>
      <c r="CD23" s="836"/>
      <c r="CE23" s="836"/>
      <c r="CF23" s="836"/>
      <c r="CG23" s="836"/>
      <c r="CH23" s="836"/>
      <c r="CI23" s="836"/>
      <c r="CJ23" s="836"/>
      <c r="CK23" s="836"/>
      <c r="CL23" s="836"/>
      <c r="CM23" s="836"/>
      <c r="CN23" s="1800"/>
      <c r="CO23" s="1800"/>
      <c r="CP23" s="1756"/>
      <c r="CQ23" s="1757"/>
      <c r="CR23" s="1757"/>
      <c r="CS23" s="1757"/>
      <c r="CT23" s="1757"/>
      <c r="CU23" s="1757"/>
      <c r="CV23" s="1757"/>
      <c r="CW23" s="1757"/>
      <c r="CX23" s="1757"/>
      <c r="CY23" s="1757"/>
      <c r="CZ23" s="1757"/>
      <c r="DA23" s="1757"/>
      <c r="DB23" s="1758"/>
      <c r="DC23" s="1756"/>
      <c r="DD23" s="1757"/>
      <c r="DE23" s="1757"/>
      <c r="DF23" s="1757"/>
      <c r="DG23" s="1757"/>
      <c r="DH23" s="1757"/>
      <c r="DI23" s="1757"/>
      <c r="DJ23" s="1757"/>
      <c r="DK23" s="1757"/>
      <c r="DL23" s="1757"/>
      <c r="DM23" s="1757"/>
      <c r="DN23" s="1757"/>
      <c r="DO23" s="1757"/>
      <c r="DP23" s="1757"/>
      <c r="DQ23" s="1757"/>
      <c r="DR23" s="1757"/>
      <c r="DS23" s="1757"/>
      <c r="DT23" s="1758"/>
      <c r="DU23" s="1756"/>
      <c r="DV23" s="1757"/>
      <c r="DW23" s="1757"/>
      <c r="DX23" s="1757"/>
      <c r="DY23" s="1757"/>
      <c r="DZ23" s="1757"/>
      <c r="EA23" s="1757"/>
      <c r="EB23" s="1757"/>
      <c r="EC23" s="1757"/>
      <c r="ED23" s="1757"/>
      <c r="EE23" s="1757"/>
      <c r="EF23" s="1757"/>
      <c r="EG23" s="1758"/>
      <c r="EH23" s="1756"/>
      <c r="EI23" s="1757"/>
      <c r="EJ23" s="1757"/>
      <c r="EK23" s="1757"/>
      <c r="EL23" s="1757"/>
      <c r="EM23" s="1757"/>
      <c r="EN23" s="1757"/>
      <c r="EO23" s="1757"/>
      <c r="EP23" s="1757"/>
      <c r="EQ23" s="1757"/>
      <c r="ER23" s="1757"/>
      <c r="ES23" s="1757"/>
      <c r="ET23" s="1757"/>
      <c r="EU23" s="1756"/>
      <c r="EV23" s="1757"/>
      <c r="EW23" s="1757"/>
      <c r="EX23" s="1757"/>
      <c r="EY23" s="1757"/>
      <c r="EZ23" s="1757"/>
      <c r="FA23" s="1757"/>
      <c r="FB23" s="1757"/>
      <c r="FC23" s="1757"/>
      <c r="FD23" s="1757"/>
      <c r="FE23" s="1757"/>
      <c r="FF23" s="1757"/>
      <c r="FG23" s="1766"/>
    </row>
    <row r="24" spans="1:163" ht="15" customHeight="1">
      <c r="A24" s="124"/>
      <c r="B24" s="1807" t="s">
        <v>281</v>
      </c>
      <c r="C24" s="1807"/>
      <c r="D24" s="1807"/>
      <c r="E24" s="1807"/>
      <c r="F24" s="1807"/>
      <c r="G24" s="1807"/>
      <c r="H24" s="1807"/>
      <c r="I24" s="1807"/>
      <c r="J24" s="1807"/>
      <c r="K24" s="1807"/>
      <c r="L24" s="1807"/>
      <c r="M24" s="1807"/>
      <c r="N24" s="1807"/>
      <c r="O24" s="1807"/>
      <c r="P24" s="1807"/>
      <c r="Q24" s="1807"/>
      <c r="R24" s="1807"/>
      <c r="S24" s="1808"/>
      <c r="T24" s="1791"/>
      <c r="U24" s="1792"/>
      <c r="V24" s="1792"/>
      <c r="W24" s="1792"/>
      <c r="X24" s="1792"/>
      <c r="Y24" s="1792"/>
      <c r="Z24" s="1792"/>
      <c r="AA24" s="1792"/>
      <c r="AB24" s="1792"/>
      <c r="AC24" s="1792"/>
      <c r="AD24" s="1793"/>
      <c r="AE24" s="1773" t="s">
        <v>122</v>
      </c>
      <c r="AF24" s="1774"/>
      <c r="AG24" s="1774"/>
      <c r="AH24" s="1774"/>
      <c r="AI24" s="1774"/>
      <c r="AJ24" s="1774"/>
      <c r="AK24" s="1775" t="s">
        <v>350</v>
      </c>
      <c r="AL24" s="1775"/>
      <c r="AM24" s="1775"/>
      <c r="AN24" s="1776" t="s">
        <v>227</v>
      </c>
      <c r="AO24" s="1776"/>
      <c r="AP24" s="1776"/>
      <c r="AQ24" s="1777"/>
      <c r="AR24" s="1778">
        <v>0</v>
      </c>
      <c r="AS24" s="1751"/>
      <c r="AT24" s="1751"/>
      <c r="AU24" s="1751"/>
      <c r="AV24" s="1751"/>
      <c r="AW24" s="1751"/>
      <c r="AX24" s="1751"/>
      <c r="AY24" s="1751"/>
      <c r="AZ24" s="1751"/>
      <c r="BA24" s="1751"/>
      <c r="BB24" s="1751"/>
      <c r="BC24" s="1752"/>
      <c r="BD24" s="1751">
        <v>0</v>
      </c>
      <c r="BE24" s="1751"/>
      <c r="BF24" s="1751"/>
      <c r="BG24" s="1751"/>
      <c r="BH24" s="1751"/>
      <c r="BI24" s="1751"/>
      <c r="BJ24" s="1751"/>
      <c r="BK24" s="1751"/>
      <c r="BL24" s="1751"/>
      <c r="BM24" s="1751"/>
      <c r="BN24" s="1751"/>
      <c r="BO24" s="1752"/>
      <c r="BP24" s="1750">
        <v>0</v>
      </c>
      <c r="BQ24" s="1751"/>
      <c r="BR24" s="1751"/>
      <c r="BS24" s="1751"/>
      <c r="BT24" s="1751"/>
      <c r="BU24" s="1751"/>
      <c r="BV24" s="1751"/>
      <c r="BW24" s="1751"/>
      <c r="BX24" s="1751"/>
      <c r="BY24" s="1751"/>
      <c r="BZ24" s="1751"/>
      <c r="CA24" s="1752"/>
      <c r="CB24" s="1797" t="s">
        <v>55</v>
      </c>
      <c r="CC24" s="1797"/>
      <c r="CD24" s="830">
        <v>0</v>
      </c>
      <c r="CE24" s="830"/>
      <c r="CF24" s="830"/>
      <c r="CG24" s="830"/>
      <c r="CH24" s="830"/>
      <c r="CI24" s="830"/>
      <c r="CJ24" s="830"/>
      <c r="CK24" s="830"/>
      <c r="CL24" s="830"/>
      <c r="CM24" s="830"/>
      <c r="CN24" s="1799" t="s">
        <v>56</v>
      </c>
      <c r="CO24" s="1799"/>
      <c r="CP24" s="1750">
        <v>0</v>
      </c>
      <c r="CQ24" s="1751"/>
      <c r="CR24" s="1751"/>
      <c r="CS24" s="1751"/>
      <c r="CT24" s="1751"/>
      <c r="CU24" s="1751"/>
      <c r="CV24" s="1751"/>
      <c r="CW24" s="1751"/>
      <c r="CX24" s="1751"/>
      <c r="CY24" s="1751"/>
      <c r="CZ24" s="1751"/>
      <c r="DA24" s="1751"/>
      <c r="DB24" s="1752"/>
      <c r="DC24" s="1750">
        <v>0</v>
      </c>
      <c r="DD24" s="1751"/>
      <c r="DE24" s="1751"/>
      <c r="DF24" s="1751"/>
      <c r="DG24" s="1751"/>
      <c r="DH24" s="1751"/>
      <c r="DI24" s="1751"/>
      <c r="DJ24" s="1751"/>
      <c r="DK24" s="1751"/>
      <c r="DL24" s="1751"/>
      <c r="DM24" s="1751"/>
      <c r="DN24" s="1751"/>
      <c r="DO24" s="1751"/>
      <c r="DP24" s="1751"/>
      <c r="DQ24" s="1751"/>
      <c r="DR24" s="1751"/>
      <c r="DS24" s="1751"/>
      <c r="DT24" s="1752"/>
      <c r="DU24" s="1750">
        <v>0</v>
      </c>
      <c r="DV24" s="1751"/>
      <c r="DW24" s="1751"/>
      <c r="DX24" s="1751"/>
      <c r="DY24" s="1751"/>
      <c r="DZ24" s="1751"/>
      <c r="EA24" s="1751"/>
      <c r="EB24" s="1751"/>
      <c r="EC24" s="1751"/>
      <c r="ED24" s="1751"/>
      <c r="EE24" s="1751"/>
      <c r="EF24" s="1751"/>
      <c r="EG24" s="1752"/>
      <c r="EH24" s="1750">
        <v>0</v>
      </c>
      <c r="EI24" s="1751"/>
      <c r="EJ24" s="1751"/>
      <c r="EK24" s="1751"/>
      <c r="EL24" s="1751"/>
      <c r="EM24" s="1751"/>
      <c r="EN24" s="1751"/>
      <c r="EO24" s="1751"/>
      <c r="EP24" s="1751"/>
      <c r="EQ24" s="1751"/>
      <c r="ER24" s="1751"/>
      <c r="ES24" s="1751"/>
      <c r="ET24" s="1751"/>
      <c r="EU24" s="1750">
        <v>0</v>
      </c>
      <c r="EV24" s="1751"/>
      <c r="EW24" s="1751"/>
      <c r="EX24" s="1751"/>
      <c r="EY24" s="1751"/>
      <c r="EZ24" s="1751"/>
      <c r="FA24" s="1751"/>
      <c r="FB24" s="1751"/>
      <c r="FC24" s="1751"/>
      <c r="FD24" s="1751"/>
      <c r="FE24" s="1751"/>
      <c r="FF24" s="1751"/>
      <c r="FG24" s="1786"/>
    </row>
    <row r="25" spans="1:163" ht="3" customHeight="1">
      <c r="A25" s="128"/>
      <c r="B25" s="1809"/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10"/>
      <c r="T25" s="1794"/>
      <c r="U25" s="1795"/>
      <c r="V25" s="1795"/>
      <c r="W25" s="1795"/>
      <c r="X25" s="1795"/>
      <c r="Y25" s="1795"/>
      <c r="Z25" s="1795"/>
      <c r="AA25" s="1795"/>
      <c r="AB25" s="1795"/>
      <c r="AC25" s="1795"/>
      <c r="AD25" s="1796"/>
      <c r="AE25" s="125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1779"/>
      <c r="AS25" s="1757"/>
      <c r="AT25" s="1757"/>
      <c r="AU25" s="1757"/>
      <c r="AV25" s="1757"/>
      <c r="AW25" s="1757"/>
      <c r="AX25" s="1757"/>
      <c r="AY25" s="1757"/>
      <c r="AZ25" s="1757"/>
      <c r="BA25" s="1757"/>
      <c r="BB25" s="1757"/>
      <c r="BC25" s="1758"/>
      <c r="BD25" s="1757"/>
      <c r="BE25" s="1757"/>
      <c r="BF25" s="1757"/>
      <c r="BG25" s="1757"/>
      <c r="BH25" s="1757"/>
      <c r="BI25" s="1757"/>
      <c r="BJ25" s="1757"/>
      <c r="BK25" s="1757"/>
      <c r="BL25" s="1757"/>
      <c r="BM25" s="1757"/>
      <c r="BN25" s="1757"/>
      <c r="BO25" s="1758"/>
      <c r="BP25" s="1756"/>
      <c r="BQ25" s="1757"/>
      <c r="BR25" s="1757"/>
      <c r="BS25" s="1757"/>
      <c r="BT25" s="1757"/>
      <c r="BU25" s="1757"/>
      <c r="BV25" s="1757"/>
      <c r="BW25" s="1757"/>
      <c r="BX25" s="1757"/>
      <c r="BY25" s="1757"/>
      <c r="BZ25" s="1757"/>
      <c r="CA25" s="1758"/>
      <c r="CB25" s="1798"/>
      <c r="CC25" s="1798"/>
      <c r="CD25" s="836"/>
      <c r="CE25" s="836"/>
      <c r="CF25" s="836"/>
      <c r="CG25" s="836"/>
      <c r="CH25" s="836"/>
      <c r="CI25" s="836"/>
      <c r="CJ25" s="836"/>
      <c r="CK25" s="836"/>
      <c r="CL25" s="836"/>
      <c r="CM25" s="836"/>
      <c r="CN25" s="1800"/>
      <c r="CO25" s="1800"/>
      <c r="CP25" s="1756"/>
      <c r="CQ25" s="1757"/>
      <c r="CR25" s="1757"/>
      <c r="CS25" s="1757"/>
      <c r="CT25" s="1757"/>
      <c r="CU25" s="1757"/>
      <c r="CV25" s="1757"/>
      <c r="CW25" s="1757"/>
      <c r="CX25" s="1757"/>
      <c r="CY25" s="1757"/>
      <c r="CZ25" s="1757"/>
      <c r="DA25" s="1757"/>
      <c r="DB25" s="1758"/>
      <c r="DC25" s="1756"/>
      <c r="DD25" s="1757"/>
      <c r="DE25" s="1757"/>
      <c r="DF25" s="1757"/>
      <c r="DG25" s="1757"/>
      <c r="DH25" s="1757"/>
      <c r="DI25" s="1757"/>
      <c r="DJ25" s="1757"/>
      <c r="DK25" s="1757"/>
      <c r="DL25" s="1757"/>
      <c r="DM25" s="1757"/>
      <c r="DN25" s="1757"/>
      <c r="DO25" s="1757"/>
      <c r="DP25" s="1757"/>
      <c r="DQ25" s="1757"/>
      <c r="DR25" s="1757"/>
      <c r="DS25" s="1757"/>
      <c r="DT25" s="1758"/>
      <c r="DU25" s="1756"/>
      <c r="DV25" s="1757"/>
      <c r="DW25" s="1757"/>
      <c r="DX25" s="1757"/>
      <c r="DY25" s="1757"/>
      <c r="DZ25" s="1757"/>
      <c r="EA25" s="1757"/>
      <c r="EB25" s="1757"/>
      <c r="EC25" s="1757"/>
      <c r="ED25" s="1757"/>
      <c r="EE25" s="1757"/>
      <c r="EF25" s="1757"/>
      <c r="EG25" s="1758"/>
      <c r="EH25" s="1756"/>
      <c r="EI25" s="1757"/>
      <c r="EJ25" s="1757"/>
      <c r="EK25" s="1757"/>
      <c r="EL25" s="1757"/>
      <c r="EM25" s="1757"/>
      <c r="EN25" s="1757"/>
      <c r="EO25" s="1757"/>
      <c r="EP25" s="1757"/>
      <c r="EQ25" s="1757"/>
      <c r="ER25" s="1757"/>
      <c r="ES25" s="1757"/>
      <c r="ET25" s="1757"/>
      <c r="EU25" s="1756"/>
      <c r="EV25" s="1757"/>
      <c r="EW25" s="1757"/>
      <c r="EX25" s="1757"/>
      <c r="EY25" s="1757"/>
      <c r="EZ25" s="1757"/>
      <c r="FA25" s="1757"/>
      <c r="FB25" s="1757"/>
      <c r="FC25" s="1757"/>
      <c r="FD25" s="1757"/>
      <c r="FE25" s="1757"/>
      <c r="FF25" s="1757"/>
      <c r="FG25" s="1766"/>
    </row>
    <row r="26" spans="1:163" s="270" customFormat="1" ht="15" customHeight="1">
      <c r="A26" s="309"/>
      <c r="B26" s="1811" t="s">
        <v>229</v>
      </c>
      <c r="C26" s="1811"/>
      <c r="D26" s="1811"/>
      <c r="E26" s="1811"/>
      <c r="F26" s="1811"/>
      <c r="G26" s="1811"/>
      <c r="H26" s="1811"/>
      <c r="I26" s="1811"/>
      <c r="J26" s="1811"/>
      <c r="K26" s="1811"/>
      <c r="L26" s="1811"/>
      <c r="M26" s="1811"/>
      <c r="N26" s="1811"/>
      <c r="O26" s="1811"/>
      <c r="P26" s="1811"/>
      <c r="Q26" s="1811"/>
      <c r="R26" s="1811"/>
      <c r="S26" s="1812"/>
      <c r="T26" s="579"/>
      <c r="U26" s="580"/>
      <c r="V26" s="580"/>
      <c r="W26" s="580"/>
      <c r="X26" s="580"/>
      <c r="Y26" s="580"/>
      <c r="Z26" s="580"/>
      <c r="AA26" s="580"/>
      <c r="AB26" s="580"/>
      <c r="AC26" s="580"/>
      <c r="AD26" s="635"/>
      <c r="AE26" s="579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884"/>
      <c r="AR26" s="1813">
        <v>0</v>
      </c>
      <c r="AS26" s="1814"/>
      <c r="AT26" s="1814"/>
      <c r="AU26" s="1814"/>
      <c r="AV26" s="1814"/>
      <c r="AW26" s="1814"/>
      <c r="AX26" s="1814"/>
      <c r="AY26" s="1814"/>
      <c r="AZ26" s="1814"/>
      <c r="BA26" s="1814"/>
      <c r="BB26" s="1814"/>
      <c r="BC26" s="1815"/>
      <c r="BD26" s="1814">
        <v>0</v>
      </c>
      <c r="BE26" s="1814"/>
      <c r="BF26" s="1814"/>
      <c r="BG26" s="1814"/>
      <c r="BH26" s="1814"/>
      <c r="BI26" s="1814"/>
      <c r="BJ26" s="1814"/>
      <c r="BK26" s="1814"/>
      <c r="BL26" s="1814"/>
      <c r="BM26" s="1814"/>
      <c r="BN26" s="1814"/>
      <c r="BO26" s="1815"/>
      <c r="BP26" s="1816">
        <v>0</v>
      </c>
      <c r="BQ26" s="1814"/>
      <c r="BR26" s="1814"/>
      <c r="BS26" s="1814"/>
      <c r="BT26" s="1814"/>
      <c r="BU26" s="1814"/>
      <c r="BV26" s="1814"/>
      <c r="BW26" s="1814"/>
      <c r="BX26" s="1814"/>
      <c r="BY26" s="1814"/>
      <c r="BZ26" s="1814"/>
      <c r="CA26" s="1815"/>
      <c r="CB26" s="1814">
        <v>0</v>
      </c>
      <c r="CC26" s="1814"/>
      <c r="CD26" s="1814"/>
      <c r="CE26" s="1814"/>
      <c r="CF26" s="1814"/>
      <c r="CG26" s="1814"/>
      <c r="CH26" s="1814"/>
      <c r="CI26" s="1814"/>
      <c r="CJ26" s="1814"/>
      <c r="CK26" s="1814"/>
      <c r="CL26" s="1814"/>
      <c r="CM26" s="1814"/>
      <c r="CN26" s="1814"/>
      <c r="CO26" s="1814"/>
      <c r="CP26" s="1816">
        <v>0</v>
      </c>
      <c r="CQ26" s="1814"/>
      <c r="CR26" s="1814"/>
      <c r="CS26" s="1814"/>
      <c r="CT26" s="1814"/>
      <c r="CU26" s="1814"/>
      <c r="CV26" s="1814"/>
      <c r="CW26" s="1814"/>
      <c r="CX26" s="1814"/>
      <c r="CY26" s="1814"/>
      <c r="CZ26" s="1814"/>
      <c r="DA26" s="1814"/>
      <c r="DB26" s="1815"/>
      <c r="DC26" s="1816">
        <v>0</v>
      </c>
      <c r="DD26" s="1814"/>
      <c r="DE26" s="1814"/>
      <c r="DF26" s="1814"/>
      <c r="DG26" s="1814"/>
      <c r="DH26" s="1814"/>
      <c r="DI26" s="1814"/>
      <c r="DJ26" s="1814"/>
      <c r="DK26" s="1814"/>
      <c r="DL26" s="1814"/>
      <c r="DM26" s="1814"/>
      <c r="DN26" s="1814"/>
      <c r="DO26" s="1814"/>
      <c r="DP26" s="1814"/>
      <c r="DQ26" s="1814"/>
      <c r="DR26" s="1814"/>
      <c r="DS26" s="1814"/>
      <c r="DT26" s="1815"/>
      <c r="DU26" s="1816">
        <v>0</v>
      </c>
      <c r="DV26" s="1814"/>
      <c r="DW26" s="1814"/>
      <c r="DX26" s="1814"/>
      <c r="DY26" s="1814"/>
      <c r="DZ26" s="1814"/>
      <c r="EA26" s="1814"/>
      <c r="EB26" s="1814"/>
      <c r="EC26" s="1814"/>
      <c r="ED26" s="1814"/>
      <c r="EE26" s="1814"/>
      <c r="EF26" s="1814"/>
      <c r="EG26" s="1815"/>
      <c r="EH26" s="1816">
        <v>0</v>
      </c>
      <c r="EI26" s="1814"/>
      <c r="EJ26" s="1814"/>
      <c r="EK26" s="1814"/>
      <c r="EL26" s="1814"/>
      <c r="EM26" s="1814"/>
      <c r="EN26" s="1814"/>
      <c r="EO26" s="1814"/>
      <c r="EP26" s="1814"/>
      <c r="EQ26" s="1814"/>
      <c r="ER26" s="1814"/>
      <c r="ES26" s="1814"/>
      <c r="ET26" s="1814"/>
      <c r="EU26" s="1816">
        <v>0</v>
      </c>
      <c r="EV26" s="1814"/>
      <c r="EW26" s="1814"/>
      <c r="EX26" s="1814"/>
      <c r="EY26" s="1814"/>
      <c r="EZ26" s="1814"/>
      <c r="FA26" s="1814"/>
      <c r="FB26" s="1814"/>
      <c r="FC26" s="1814"/>
      <c r="FD26" s="1814"/>
      <c r="FE26" s="1814"/>
      <c r="FF26" s="1814"/>
      <c r="FG26" s="1817"/>
    </row>
    <row r="27" spans="1:163" ht="17.100000000000001" customHeight="1">
      <c r="A27" s="122"/>
      <c r="B27" s="1801" t="s">
        <v>283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2"/>
      <c r="T27" s="1767" t="s">
        <v>512</v>
      </c>
      <c r="U27" s="1768"/>
      <c r="V27" s="1768"/>
      <c r="W27" s="1768"/>
      <c r="X27" s="1768"/>
      <c r="Y27" s="1768"/>
      <c r="Z27" s="1768"/>
      <c r="AA27" s="1768"/>
      <c r="AB27" s="1768"/>
      <c r="AC27" s="1768"/>
      <c r="AD27" s="1769"/>
      <c r="AE27" s="1773" t="s">
        <v>122</v>
      </c>
      <c r="AF27" s="1774"/>
      <c r="AG27" s="1774"/>
      <c r="AH27" s="1774"/>
      <c r="AI27" s="1774"/>
      <c r="AJ27" s="1774"/>
      <c r="AK27" s="1775" t="s">
        <v>352</v>
      </c>
      <c r="AL27" s="1775"/>
      <c r="AM27" s="1775"/>
      <c r="AN27" s="1776" t="s">
        <v>226</v>
      </c>
      <c r="AO27" s="1776"/>
      <c r="AP27" s="1776"/>
      <c r="AQ27" s="1777"/>
      <c r="AR27" s="1819">
        <v>0</v>
      </c>
      <c r="AS27" s="1754"/>
      <c r="AT27" s="1754"/>
      <c r="AU27" s="1754"/>
      <c r="AV27" s="1754"/>
      <c r="AW27" s="1754"/>
      <c r="AX27" s="1754"/>
      <c r="AY27" s="1754"/>
      <c r="AZ27" s="1754"/>
      <c r="BA27" s="1754"/>
      <c r="BB27" s="1754"/>
      <c r="BC27" s="1755"/>
      <c r="BD27" s="1754">
        <v>0</v>
      </c>
      <c r="BE27" s="1754"/>
      <c r="BF27" s="1754"/>
      <c r="BG27" s="1754"/>
      <c r="BH27" s="1754"/>
      <c r="BI27" s="1754"/>
      <c r="BJ27" s="1754"/>
      <c r="BK27" s="1754"/>
      <c r="BL27" s="1754"/>
      <c r="BM27" s="1754"/>
      <c r="BN27" s="1754"/>
      <c r="BO27" s="1755"/>
      <c r="BP27" s="1753">
        <v>0</v>
      </c>
      <c r="BQ27" s="1754"/>
      <c r="BR27" s="1754"/>
      <c r="BS27" s="1754"/>
      <c r="BT27" s="1754"/>
      <c r="BU27" s="1754"/>
      <c r="BV27" s="1754"/>
      <c r="BW27" s="1754"/>
      <c r="BX27" s="1754"/>
      <c r="BY27" s="1754"/>
      <c r="BZ27" s="1754"/>
      <c r="CA27" s="1755"/>
      <c r="CB27" s="1781" t="s">
        <v>55</v>
      </c>
      <c r="CC27" s="1781"/>
      <c r="CD27" s="833">
        <v>0</v>
      </c>
      <c r="CE27" s="833"/>
      <c r="CF27" s="833"/>
      <c r="CG27" s="833"/>
      <c r="CH27" s="833"/>
      <c r="CI27" s="833"/>
      <c r="CJ27" s="833"/>
      <c r="CK27" s="833"/>
      <c r="CL27" s="833"/>
      <c r="CM27" s="833"/>
      <c r="CN27" s="1784" t="s">
        <v>56</v>
      </c>
      <c r="CO27" s="1784"/>
      <c r="CP27" s="1753">
        <v>0</v>
      </c>
      <c r="CQ27" s="1754"/>
      <c r="CR27" s="1754"/>
      <c r="CS27" s="1754"/>
      <c r="CT27" s="1754"/>
      <c r="CU27" s="1754"/>
      <c r="CV27" s="1754"/>
      <c r="CW27" s="1754"/>
      <c r="CX27" s="1754"/>
      <c r="CY27" s="1754"/>
      <c r="CZ27" s="1754"/>
      <c r="DA27" s="1754"/>
      <c r="DB27" s="1755"/>
      <c r="DC27" s="1753">
        <v>0</v>
      </c>
      <c r="DD27" s="1754"/>
      <c r="DE27" s="1754"/>
      <c r="DF27" s="1754"/>
      <c r="DG27" s="1754"/>
      <c r="DH27" s="1754"/>
      <c r="DI27" s="1754"/>
      <c r="DJ27" s="1754"/>
      <c r="DK27" s="1754"/>
      <c r="DL27" s="1754"/>
      <c r="DM27" s="1754"/>
      <c r="DN27" s="1754"/>
      <c r="DO27" s="1754"/>
      <c r="DP27" s="1754"/>
      <c r="DQ27" s="1754"/>
      <c r="DR27" s="1754"/>
      <c r="DS27" s="1754"/>
      <c r="DT27" s="1755"/>
      <c r="DU27" s="1753">
        <v>0</v>
      </c>
      <c r="DV27" s="1754"/>
      <c r="DW27" s="1754"/>
      <c r="DX27" s="1754"/>
      <c r="DY27" s="1754"/>
      <c r="DZ27" s="1754"/>
      <c r="EA27" s="1754"/>
      <c r="EB27" s="1754"/>
      <c r="EC27" s="1754"/>
      <c r="ED27" s="1754"/>
      <c r="EE27" s="1754"/>
      <c r="EF27" s="1754"/>
      <c r="EG27" s="1755"/>
      <c r="EH27" s="1753">
        <v>0</v>
      </c>
      <c r="EI27" s="1754"/>
      <c r="EJ27" s="1754"/>
      <c r="EK27" s="1754"/>
      <c r="EL27" s="1754"/>
      <c r="EM27" s="1754"/>
      <c r="EN27" s="1754"/>
      <c r="EO27" s="1754"/>
      <c r="EP27" s="1754"/>
      <c r="EQ27" s="1754"/>
      <c r="ER27" s="1754"/>
      <c r="ES27" s="1754"/>
      <c r="ET27" s="1754"/>
      <c r="EU27" s="1753">
        <v>0</v>
      </c>
      <c r="EV27" s="1754"/>
      <c r="EW27" s="1754"/>
      <c r="EX27" s="1754"/>
      <c r="EY27" s="1754"/>
      <c r="EZ27" s="1754"/>
      <c r="FA27" s="1754"/>
      <c r="FB27" s="1754"/>
      <c r="FC27" s="1754"/>
      <c r="FD27" s="1754"/>
      <c r="FE27" s="1754"/>
      <c r="FF27" s="1754"/>
      <c r="FG27" s="1818"/>
    </row>
    <row r="28" spans="1:163" ht="3" customHeight="1">
      <c r="A28" s="124"/>
      <c r="B28" s="1803"/>
      <c r="C28" s="1803"/>
      <c r="D28" s="1803"/>
      <c r="E28" s="1803"/>
      <c r="F28" s="1803"/>
      <c r="G28" s="1803"/>
      <c r="H28" s="1803"/>
      <c r="I28" s="1803"/>
      <c r="J28" s="1803"/>
      <c r="K28" s="1803"/>
      <c r="L28" s="1803"/>
      <c r="M28" s="1803"/>
      <c r="N28" s="1803"/>
      <c r="O28" s="1803"/>
      <c r="P28" s="1803"/>
      <c r="Q28" s="1803"/>
      <c r="R28" s="1803"/>
      <c r="S28" s="1804"/>
      <c r="T28" s="1770"/>
      <c r="U28" s="1771"/>
      <c r="V28" s="1771"/>
      <c r="W28" s="1771"/>
      <c r="X28" s="1771"/>
      <c r="Y28" s="1771"/>
      <c r="Z28" s="1771"/>
      <c r="AA28" s="1771"/>
      <c r="AB28" s="1771"/>
      <c r="AC28" s="1771"/>
      <c r="AD28" s="1772"/>
      <c r="AE28" s="125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7"/>
      <c r="AR28" s="1779"/>
      <c r="AS28" s="1757"/>
      <c r="AT28" s="1757"/>
      <c r="AU28" s="1757"/>
      <c r="AV28" s="1757"/>
      <c r="AW28" s="1757"/>
      <c r="AX28" s="1757"/>
      <c r="AY28" s="1757"/>
      <c r="AZ28" s="1757"/>
      <c r="BA28" s="1757"/>
      <c r="BB28" s="1757"/>
      <c r="BC28" s="1758"/>
      <c r="BD28" s="1757"/>
      <c r="BE28" s="1757"/>
      <c r="BF28" s="1757"/>
      <c r="BG28" s="1757"/>
      <c r="BH28" s="1757"/>
      <c r="BI28" s="1757"/>
      <c r="BJ28" s="1757"/>
      <c r="BK28" s="1757"/>
      <c r="BL28" s="1757"/>
      <c r="BM28" s="1757"/>
      <c r="BN28" s="1757"/>
      <c r="BO28" s="1758"/>
      <c r="BP28" s="1756"/>
      <c r="BQ28" s="1757"/>
      <c r="BR28" s="1757"/>
      <c r="BS28" s="1757"/>
      <c r="BT28" s="1757"/>
      <c r="BU28" s="1757"/>
      <c r="BV28" s="1757"/>
      <c r="BW28" s="1757"/>
      <c r="BX28" s="1757"/>
      <c r="BY28" s="1757"/>
      <c r="BZ28" s="1757"/>
      <c r="CA28" s="1758"/>
      <c r="CB28" s="1781"/>
      <c r="CC28" s="1781"/>
      <c r="CD28" s="833"/>
      <c r="CE28" s="833"/>
      <c r="CF28" s="833"/>
      <c r="CG28" s="833"/>
      <c r="CH28" s="833"/>
      <c r="CI28" s="833"/>
      <c r="CJ28" s="833"/>
      <c r="CK28" s="833"/>
      <c r="CL28" s="833"/>
      <c r="CM28" s="833"/>
      <c r="CN28" s="1784"/>
      <c r="CO28" s="1784"/>
      <c r="CP28" s="1756"/>
      <c r="CQ28" s="1757"/>
      <c r="CR28" s="1757"/>
      <c r="CS28" s="1757"/>
      <c r="CT28" s="1757"/>
      <c r="CU28" s="1757"/>
      <c r="CV28" s="1757"/>
      <c r="CW28" s="1757"/>
      <c r="CX28" s="1757"/>
      <c r="CY28" s="1757"/>
      <c r="CZ28" s="1757"/>
      <c r="DA28" s="1757"/>
      <c r="DB28" s="1758"/>
      <c r="DC28" s="1756"/>
      <c r="DD28" s="1757"/>
      <c r="DE28" s="1757"/>
      <c r="DF28" s="1757"/>
      <c r="DG28" s="1757"/>
      <c r="DH28" s="1757"/>
      <c r="DI28" s="1757"/>
      <c r="DJ28" s="1757"/>
      <c r="DK28" s="1757"/>
      <c r="DL28" s="1757"/>
      <c r="DM28" s="1757"/>
      <c r="DN28" s="1757"/>
      <c r="DO28" s="1757"/>
      <c r="DP28" s="1757"/>
      <c r="DQ28" s="1757"/>
      <c r="DR28" s="1757"/>
      <c r="DS28" s="1757"/>
      <c r="DT28" s="1758"/>
      <c r="DU28" s="1756"/>
      <c r="DV28" s="1757"/>
      <c r="DW28" s="1757"/>
      <c r="DX28" s="1757"/>
      <c r="DY28" s="1757"/>
      <c r="DZ28" s="1757"/>
      <c r="EA28" s="1757"/>
      <c r="EB28" s="1757"/>
      <c r="EC28" s="1757"/>
      <c r="ED28" s="1757"/>
      <c r="EE28" s="1757"/>
      <c r="EF28" s="1757"/>
      <c r="EG28" s="1758"/>
      <c r="EH28" s="1756"/>
      <c r="EI28" s="1757"/>
      <c r="EJ28" s="1757"/>
      <c r="EK28" s="1757"/>
      <c r="EL28" s="1757"/>
      <c r="EM28" s="1757"/>
      <c r="EN28" s="1757"/>
      <c r="EO28" s="1757"/>
      <c r="EP28" s="1757"/>
      <c r="EQ28" s="1757"/>
      <c r="ER28" s="1757"/>
      <c r="ES28" s="1757"/>
      <c r="ET28" s="1757"/>
      <c r="EU28" s="1756"/>
      <c r="EV28" s="1757"/>
      <c r="EW28" s="1757"/>
      <c r="EX28" s="1757"/>
      <c r="EY28" s="1757"/>
      <c r="EZ28" s="1757"/>
      <c r="FA28" s="1757"/>
      <c r="FB28" s="1757"/>
      <c r="FC28" s="1757"/>
      <c r="FD28" s="1757"/>
      <c r="FE28" s="1757"/>
      <c r="FF28" s="1757"/>
      <c r="FG28" s="1766"/>
    </row>
    <row r="29" spans="1:163" ht="17.100000000000001" customHeight="1">
      <c r="A29" s="124"/>
      <c r="B29" s="1803"/>
      <c r="C29" s="1803"/>
      <c r="D29" s="1803"/>
      <c r="E29" s="1803"/>
      <c r="F29" s="1803"/>
      <c r="G29" s="1803"/>
      <c r="H29" s="1803"/>
      <c r="I29" s="1803"/>
      <c r="J29" s="1803"/>
      <c r="K29" s="1803"/>
      <c r="L29" s="1803"/>
      <c r="M29" s="1803"/>
      <c r="N29" s="1803"/>
      <c r="O29" s="1803"/>
      <c r="P29" s="1803"/>
      <c r="Q29" s="1803"/>
      <c r="R29" s="1803"/>
      <c r="S29" s="1804"/>
      <c r="T29" s="1767" t="s">
        <v>513</v>
      </c>
      <c r="U29" s="1768"/>
      <c r="V29" s="1768"/>
      <c r="W29" s="1768"/>
      <c r="X29" s="1768"/>
      <c r="Y29" s="1768"/>
      <c r="Z29" s="1768"/>
      <c r="AA29" s="1768"/>
      <c r="AB29" s="1768"/>
      <c r="AC29" s="1768"/>
      <c r="AD29" s="1769"/>
      <c r="AE29" s="1773" t="s">
        <v>122</v>
      </c>
      <c r="AF29" s="1774"/>
      <c r="AG29" s="1774"/>
      <c r="AH29" s="1774"/>
      <c r="AI29" s="1774"/>
      <c r="AJ29" s="1774"/>
      <c r="AK29" s="1775" t="s">
        <v>350</v>
      </c>
      <c r="AL29" s="1775"/>
      <c r="AM29" s="1775"/>
      <c r="AN29" s="1776" t="s">
        <v>227</v>
      </c>
      <c r="AO29" s="1776"/>
      <c r="AP29" s="1776"/>
      <c r="AQ29" s="1777"/>
      <c r="AR29" s="1778">
        <v>0</v>
      </c>
      <c r="AS29" s="1751"/>
      <c r="AT29" s="1751"/>
      <c r="AU29" s="1751"/>
      <c r="AV29" s="1751"/>
      <c r="AW29" s="1751"/>
      <c r="AX29" s="1751"/>
      <c r="AY29" s="1751"/>
      <c r="AZ29" s="1751"/>
      <c r="BA29" s="1751"/>
      <c r="BB29" s="1751"/>
      <c r="BC29" s="1752"/>
      <c r="BD29" s="1751">
        <v>0</v>
      </c>
      <c r="BE29" s="1751"/>
      <c r="BF29" s="1751"/>
      <c r="BG29" s="1751"/>
      <c r="BH29" s="1751"/>
      <c r="BI29" s="1751"/>
      <c r="BJ29" s="1751"/>
      <c r="BK29" s="1751"/>
      <c r="BL29" s="1751"/>
      <c r="BM29" s="1751"/>
      <c r="BN29" s="1751"/>
      <c r="BO29" s="1752"/>
      <c r="BP29" s="1750">
        <v>0</v>
      </c>
      <c r="BQ29" s="1751"/>
      <c r="BR29" s="1751"/>
      <c r="BS29" s="1751"/>
      <c r="BT29" s="1751"/>
      <c r="BU29" s="1751"/>
      <c r="BV29" s="1751"/>
      <c r="BW29" s="1751"/>
      <c r="BX29" s="1751"/>
      <c r="BY29" s="1751"/>
      <c r="BZ29" s="1751"/>
      <c r="CA29" s="1752"/>
      <c r="CB29" s="1797" t="s">
        <v>55</v>
      </c>
      <c r="CC29" s="1797"/>
      <c r="CD29" s="830">
        <v>0</v>
      </c>
      <c r="CE29" s="830"/>
      <c r="CF29" s="830"/>
      <c r="CG29" s="830"/>
      <c r="CH29" s="830"/>
      <c r="CI29" s="830"/>
      <c r="CJ29" s="830"/>
      <c r="CK29" s="830"/>
      <c r="CL29" s="830"/>
      <c r="CM29" s="830"/>
      <c r="CN29" s="1799" t="s">
        <v>56</v>
      </c>
      <c r="CO29" s="1799"/>
      <c r="CP29" s="1750">
        <v>0</v>
      </c>
      <c r="CQ29" s="1751"/>
      <c r="CR29" s="1751"/>
      <c r="CS29" s="1751"/>
      <c r="CT29" s="1751"/>
      <c r="CU29" s="1751"/>
      <c r="CV29" s="1751"/>
      <c r="CW29" s="1751"/>
      <c r="CX29" s="1751"/>
      <c r="CY29" s="1751"/>
      <c r="CZ29" s="1751"/>
      <c r="DA29" s="1751"/>
      <c r="DB29" s="1752"/>
      <c r="DC29" s="1750">
        <v>0</v>
      </c>
      <c r="DD29" s="1751"/>
      <c r="DE29" s="1751"/>
      <c r="DF29" s="1751"/>
      <c r="DG29" s="1751"/>
      <c r="DH29" s="1751"/>
      <c r="DI29" s="1751"/>
      <c r="DJ29" s="1751"/>
      <c r="DK29" s="1751"/>
      <c r="DL29" s="1751"/>
      <c r="DM29" s="1751"/>
      <c r="DN29" s="1751"/>
      <c r="DO29" s="1751"/>
      <c r="DP29" s="1751"/>
      <c r="DQ29" s="1751"/>
      <c r="DR29" s="1751"/>
      <c r="DS29" s="1751"/>
      <c r="DT29" s="1752"/>
      <c r="DU29" s="1750">
        <v>0</v>
      </c>
      <c r="DV29" s="1751"/>
      <c r="DW29" s="1751"/>
      <c r="DX29" s="1751"/>
      <c r="DY29" s="1751"/>
      <c r="DZ29" s="1751"/>
      <c r="EA29" s="1751"/>
      <c r="EB29" s="1751"/>
      <c r="EC29" s="1751"/>
      <c r="ED29" s="1751"/>
      <c r="EE29" s="1751"/>
      <c r="EF29" s="1751"/>
      <c r="EG29" s="1752"/>
      <c r="EH29" s="1750">
        <v>0</v>
      </c>
      <c r="EI29" s="1751"/>
      <c r="EJ29" s="1751"/>
      <c r="EK29" s="1751"/>
      <c r="EL29" s="1751"/>
      <c r="EM29" s="1751"/>
      <c r="EN29" s="1751"/>
      <c r="EO29" s="1751"/>
      <c r="EP29" s="1751"/>
      <c r="EQ29" s="1751"/>
      <c r="ER29" s="1751"/>
      <c r="ES29" s="1751"/>
      <c r="ET29" s="1751"/>
      <c r="EU29" s="1750">
        <v>0</v>
      </c>
      <c r="EV29" s="1751"/>
      <c r="EW29" s="1751"/>
      <c r="EX29" s="1751"/>
      <c r="EY29" s="1751"/>
      <c r="EZ29" s="1751"/>
      <c r="FA29" s="1751"/>
      <c r="FB29" s="1751"/>
      <c r="FC29" s="1751"/>
      <c r="FD29" s="1751"/>
      <c r="FE29" s="1751"/>
      <c r="FF29" s="1751"/>
      <c r="FG29" s="1786"/>
    </row>
    <row r="30" spans="1:163" ht="3" customHeight="1" thickBot="1">
      <c r="A30" s="128"/>
      <c r="B30" s="1805"/>
      <c r="C30" s="1805"/>
      <c r="D30" s="1805"/>
      <c r="E30" s="1805"/>
      <c r="F30" s="1805"/>
      <c r="G30" s="1805"/>
      <c r="H30" s="1805"/>
      <c r="I30" s="1805"/>
      <c r="J30" s="1805"/>
      <c r="K30" s="1805"/>
      <c r="L30" s="1805"/>
      <c r="M30" s="1805"/>
      <c r="N30" s="1805"/>
      <c r="O30" s="1805"/>
      <c r="P30" s="1805"/>
      <c r="Q30" s="1805"/>
      <c r="R30" s="1805"/>
      <c r="S30" s="1806"/>
      <c r="T30" s="1770"/>
      <c r="U30" s="1771"/>
      <c r="V30" s="1771"/>
      <c r="W30" s="1771"/>
      <c r="X30" s="1771"/>
      <c r="Y30" s="1771"/>
      <c r="Z30" s="1771"/>
      <c r="AA30" s="1771"/>
      <c r="AB30" s="1771"/>
      <c r="AC30" s="1771"/>
      <c r="AD30" s="1772"/>
      <c r="AE30" s="125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7"/>
      <c r="AR30" s="1820"/>
      <c r="AS30" s="1821"/>
      <c r="AT30" s="1821"/>
      <c r="AU30" s="1821"/>
      <c r="AV30" s="1821"/>
      <c r="AW30" s="1821"/>
      <c r="AX30" s="1821"/>
      <c r="AY30" s="1821"/>
      <c r="AZ30" s="1821"/>
      <c r="BA30" s="1821"/>
      <c r="BB30" s="1821"/>
      <c r="BC30" s="1822"/>
      <c r="BD30" s="1821"/>
      <c r="BE30" s="1821"/>
      <c r="BF30" s="1821"/>
      <c r="BG30" s="1821"/>
      <c r="BH30" s="1821"/>
      <c r="BI30" s="1821"/>
      <c r="BJ30" s="1821"/>
      <c r="BK30" s="1821"/>
      <c r="BL30" s="1821"/>
      <c r="BM30" s="1821"/>
      <c r="BN30" s="1821"/>
      <c r="BO30" s="1822"/>
      <c r="BP30" s="1823"/>
      <c r="BQ30" s="1821"/>
      <c r="BR30" s="1821"/>
      <c r="BS30" s="1821"/>
      <c r="BT30" s="1821"/>
      <c r="BU30" s="1821"/>
      <c r="BV30" s="1821"/>
      <c r="BW30" s="1821"/>
      <c r="BX30" s="1821"/>
      <c r="BY30" s="1821"/>
      <c r="BZ30" s="1821"/>
      <c r="CA30" s="1822"/>
      <c r="CB30" s="1839"/>
      <c r="CC30" s="1839"/>
      <c r="CD30" s="1840"/>
      <c r="CE30" s="1840"/>
      <c r="CF30" s="1840"/>
      <c r="CG30" s="1840"/>
      <c r="CH30" s="1840"/>
      <c r="CI30" s="1840"/>
      <c r="CJ30" s="1840"/>
      <c r="CK30" s="1840"/>
      <c r="CL30" s="1840"/>
      <c r="CM30" s="1840"/>
      <c r="CN30" s="1841"/>
      <c r="CO30" s="1841"/>
      <c r="CP30" s="1823"/>
      <c r="CQ30" s="1821"/>
      <c r="CR30" s="1821"/>
      <c r="CS30" s="1821"/>
      <c r="CT30" s="1821"/>
      <c r="CU30" s="1821"/>
      <c r="CV30" s="1821"/>
      <c r="CW30" s="1821"/>
      <c r="CX30" s="1821"/>
      <c r="CY30" s="1821"/>
      <c r="CZ30" s="1821"/>
      <c r="DA30" s="1821"/>
      <c r="DB30" s="1822"/>
      <c r="DC30" s="1823"/>
      <c r="DD30" s="1821"/>
      <c r="DE30" s="1821"/>
      <c r="DF30" s="1821"/>
      <c r="DG30" s="1821"/>
      <c r="DH30" s="1821"/>
      <c r="DI30" s="1821"/>
      <c r="DJ30" s="1821"/>
      <c r="DK30" s="1821"/>
      <c r="DL30" s="1821"/>
      <c r="DM30" s="1821"/>
      <c r="DN30" s="1821"/>
      <c r="DO30" s="1821"/>
      <c r="DP30" s="1821"/>
      <c r="DQ30" s="1821"/>
      <c r="DR30" s="1821"/>
      <c r="DS30" s="1821"/>
      <c r="DT30" s="1822"/>
      <c r="DU30" s="1823"/>
      <c r="DV30" s="1821"/>
      <c r="DW30" s="1821"/>
      <c r="DX30" s="1821"/>
      <c r="DY30" s="1821"/>
      <c r="DZ30" s="1821"/>
      <c r="EA30" s="1821"/>
      <c r="EB30" s="1821"/>
      <c r="EC30" s="1821"/>
      <c r="ED30" s="1821"/>
      <c r="EE30" s="1821"/>
      <c r="EF30" s="1821"/>
      <c r="EG30" s="1822"/>
      <c r="EH30" s="1823"/>
      <c r="EI30" s="1821"/>
      <c r="EJ30" s="1821"/>
      <c r="EK30" s="1821"/>
      <c r="EL30" s="1821"/>
      <c r="EM30" s="1821"/>
      <c r="EN30" s="1821"/>
      <c r="EO30" s="1821"/>
      <c r="EP30" s="1821"/>
      <c r="EQ30" s="1821"/>
      <c r="ER30" s="1821"/>
      <c r="ES30" s="1821"/>
      <c r="ET30" s="1821"/>
      <c r="EU30" s="1823"/>
      <c r="EV30" s="1821"/>
      <c r="EW30" s="1821"/>
      <c r="EX30" s="1821"/>
      <c r="EY30" s="1821"/>
      <c r="EZ30" s="1821"/>
      <c r="FA30" s="1821"/>
      <c r="FB30" s="1821"/>
      <c r="FC30" s="1821"/>
      <c r="FD30" s="1821"/>
      <c r="FE30" s="1821"/>
      <c r="FF30" s="1821"/>
      <c r="FG30" s="1824"/>
    </row>
    <row r="31" spans="1:163" s="270" customFormat="1" ht="15.75" customHeight="1">
      <c r="FG31" s="267" t="s">
        <v>284</v>
      </c>
    </row>
    <row r="32" spans="1:163" s="130" customFormat="1" ht="15">
      <c r="A32" s="1740" t="s">
        <v>285</v>
      </c>
      <c r="B32" s="1740"/>
      <c r="C32" s="1740"/>
      <c r="D32" s="1740"/>
      <c r="E32" s="1740"/>
      <c r="F32" s="1740"/>
      <c r="G32" s="1740"/>
      <c r="H32" s="1740"/>
      <c r="I32" s="1740"/>
      <c r="J32" s="1740"/>
      <c r="K32" s="1740"/>
      <c r="L32" s="1740"/>
      <c r="M32" s="1740"/>
      <c r="N32" s="1740"/>
      <c r="O32" s="1740"/>
      <c r="P32" s="1740"/>
      <c r="Q32" s="1740"/>
      <c r="R32" s="1740"/>
      <c r="S32" s="1740"/>
      <c r="T32" s="1740"/>
      <c r="U32" s="1740"/>
      <c r="V32" s="1740"/>
      <c r="W32" s="1740"/>
      <c r="X32" s="1740"/>
      <c r="Y32" s="1740"/>
      <c r="Z32" s="1740"/>
      <c r="AA32" s="1740"/>
      <c r="AB32" s="1740"/>
      <c r="AC32" s="1740"/>
      <c r="AD32" s="1740"/>
      <c r="AE32" s="1740"/>
      <c r="AF32" s="1740"/>
      <c r="AG32" s="1740"/>
      <c r="AH32" s="1740"/>
      <c r="AI32" s="1740"/>
      <c r="AJ32" s="1740"/>
      <c r="AK32" s="1740"/>
      <c r="AL32" s="1740"/>
      <c r="AM32" s="1740"/>
      <c r="AN32" s="1740"/>
      <c r="AO32" s="1740"/>
      <c r="AP32" s="1740"/>
      <c r="AQ32" s="1740"/>
      <c r="AR32" s="1740"/>
      <c r="AS32" s="1740"/>
      <c r="AT32" s="1740"/>
      <c r="AU32" s="1740"/>
      <c r="AV32" s="1740"/>
      <c r="AW32" s="1740"/>
      <c r="AX32" s="1740"/>
      <c r="AY32" s="1740"/>
      <c r="AZ32" s="1740"/>
      <c r="BA32" s="1740"/>
      <c r="BB32" s="1740"/>
      <c r="BC32" s="1740"/>
      <c r="BD32" s="1740"/>
      <c r="BE32" s="1740"/>
      <c r="BF32" s="1740"/>
      <c r="BG32" s="1740"/>
      <c r="BH32" s="1740"/>
      <c r="BI32" s="1740"/>
      <c r="BJ32" s="1740"/>
      <c r="BK32" s="1740"/>
      <c r="BL32" s="1740"/>
      <c r="BM32" s="1740"/>
      <c r="BN32" s="1740"/>
      <c r="BO32" s="1740"/>
      <c r="BP32" s="1740"/>
      <c r="BQ32" s="1740"/>
      <c r="BR32" s="1740"/>
      <c r="BS32" s="1740"/>
      <c r="BT32" s="1740"/>
      <c r="BU32" s="1740"/>
      <c r="BV32" s="1740"/>
      <c r="BW32" s="1740"/>
      <c r="BX32" s="1740"/>
      <c r="BY32" s="1740"/>
      <c r="BZ32" s="1740"/>
      <c r="CA32" s="1740"/>
      <c r="CB32" s="1740"/>
      <c r="CC32" s="1740"/>
      <c r="CD32" s="1740"/>
      <c r="CE32" s="1740"/>
      <c r="CF32" s="1740"/>
      <c r="CG32" s="1740"/>
      <c r="CH32" s="1740"/>
      <c r="CI32" s="1740"/>
      <c r="CJ32" s="1740"/>
      <c r="CK32" s="1740"/>
      <c r="CL32" s="1740"/>
      <c r="CM32" s="1740"/>
      <c r="CN32" s="1740"/>
      <c r="CO32" s="1740"/>
      <c r="CP32" s="1740"/>
      <c r="CQ32" s="1740"/>
      <c r="CR32" s="1740"/>
      <c r="CS32" s="1740"/>
      <c r="CT32" s="1740"/>
      <c r="CU32" s="1740"/>
      <c r="CV32" s="1740"/>
      <c r="CW32" s="1740"/>
      <c r="CX32" s="1740"/>
      <c r="CY32" s="1740"/>
      <c r="CZ32" s="1740"/>
      <c r="DA32" s="1740"/>
      <c r="DB32" s="1740"/>
      <c r="DC32" s="1740"/>
      <c r="DD32" s="1740"/>
      <c r="DE32" s="1740"/>
      <c r="DF32" s="1740"/>
      <c r="DG32" s="1740"/>
      <c r="DH32" s="1740"/>
      <c r="DI32" s="1740"/>
      <c r="DJ32" s="1740"/>
      <c r="DK32" s="1740"/>
      <c r="DL32" s="1740"/>
      <c r="DM32" s="1740"/>
      <c r="DN32" s="1740"/>
      <c r="DO32" s="1740"/>
      <c r="DP32" s="1740"/>
      <c r="DQ32" s="1740"/>
      <c r="DR32" s="1740"/>
      <c r="DS32" s="1740"/>
      <c r="DT32" s="1740"/>
      <c r="DU32" s="1740"/>
      <c r="DV32" s="1740"/>
      <c r="DW32" s="1740"/>
      <c r="DX32" s="1740"/>
      <c r="DY32" s="1740"/>
      <c r="DZ32" s="1740"/>
      <c r="EA32" s="1740"/>
      <c r="EB32" s="1740"/>
      <c r="EC32" s="1740"/>
      <c r="ED32" s="1740"/>
      <c r="EE32" s="1740"/>
      <c r="EF32" s="1740"/>
      <c r="EG32" s="1740"/>
      <c r="EH32" s="1740"/>
      <c r="EI32" s="1740"/>
      <c r="EJ32" s="1740"/>
    </row>
    <row r="34" spans="1:163" s="270" customFormat="1" ht="13.5" customHeight="1">
      <c r="A34" s="1825" t="s">
        <v>127</v>
      </c>
      <c r="B34" s="1826"/>
      <c r="C34" s="1826"/>
      <c r="D34" s="1826"/>
      <c r="E34" s="1826"/>
      <c r="F34" s="1826"/>
      <c r="G34" s="1826"/>
      <c r="H34" s="1826"/>
      <c r="I34" s="1826"/>
      <c r="J34" s="1826"/>
      <c r="K34" s="1826"/>
      <c r="L34" s="1826"/>
      <c r="M34" s="1826"/>
      <c r="N34" s="1826"/>
      <c r="O34" s="1826"/>
      <c r="P34" s="1826"/>
      <c r="Q34" s="1826"/>
      <c r="R34" s="1826"/>
      <c r="S34" s="1826"/>
      <c r="T34" s="1826"/>
      <c r="U34" s="1826"/>
      <c r="V34" s="1826"/>
      <c r="W34" s="1826"/>
      <c r="X34" s="1826"/>
      <c r="Y34" s="1826"/>
      <c r="Z34" s="1826"/>
      <c r="AA34" s="1826"/>
      <c r="AB34" s="1826"/>
      <c r="AC34" s="1826"/>
      <c r="AD34" s="1826"/>
      <c r="AE34" s="1826"/>
      <c r="AF34" s="1826"/>
      <c r="AG34" s="1826"/>
      <c r="AH34" s="1826"/>
      <c r="AI34" s="1826"/>
      <c r="AJ34" s="1826"/>
      <c r="AK34" s="1826"/>
      <c r="AL34" s="1826"/>
      <c r="AM34" s="1826"/>
      <c r="AN34" s="1826"/>
      <c r="AO34" s="1826"/>
      <c r="AP34" s="1826"/>
      <c r="AQ34" s="1827"/>
      <c r="AR34" s="1834" t="s">
        <v>370</v>
      </c>
      <c r="AS34" s="1834"/>
      <c r="AT34" s="1834"/>
      <c r="AU34" s="1834"/>
      <c r="AV34" s="1834"/>
      <c r="AW34" s="1834"/>
      <c r="AX34" s="1834"/>
      <c r="AY34" s="1834"/>
      <c r="AZ34" s="1834"/>
      <c r="BA34" s="1834"/>
      <c r="BB34" s="1834"/>
      <c r="BC34" s="1834"/>
      <c r="BD34" s="1834"/>
      <c r="BE34" s="131"/>
      <c r="BF34" s="271"/>
      <c r="BG34" s="271"/>
      <c r="BH34" s="271"/>
      <c r="BI34" s="271" t="s">
        <v>231</v>
      </c>
      <c r="BJ34" s="271"/>
      <c r="BK34" s="248"/>
      <c r="BL34" s="248"/>
      <c r="BM34" s="586" t="s">
        <v>401</v>
      </c>
      <c r="BN34" s="586"/>
      <c r="BO34" s="586"/>
      <c r="BP34" s="586"/>
      <c r="BQ34" s="586"/>
      <c r="BR34" s="586"/>
      <c r="BS34" s="586"/>
      <c r="BT34" s="586"/>
      <c r="BU34" s="586"/>
      <c r="BV34" s="586"/>
      <c r="BW34" s="586"/>
      <c r="BX34" s="586"/>
      <c r="BY34" s="586"/>
      <c r="BZ34" s="586"/>
      <c r="CA34" s="586"/>
      <c r="CB34" s="586"/>
      <c r="CC34" s="248"/>
      <c r="CD34" s="271"/>
      <c r="CE34" s="271"/>
      <c r="CF34" s="272"/>
      <c r="CG34" s="1835" t="s">
        <v>29</v>
      </c>
      <c r="CH34" s="1836"/>
      <c r="CI34" s="1836"/>
      <c r="CJ34" s="1836"/>
      <c r="CK34" s="1836"/>
      <c r="CL34" s="1836"/>
      <c r="CM34" s="1836"/>
      <c r="CN34" s="1836"/>
      <c r="CO34" s="1836"/>
      <c r="CP34" s="1836"/>
      <c r="CQ34" s="1836"/>
      <c r="CR34" s="1836"/>
      <c r="CS34" s="1836"/>
      <c r="CT34" s="1836"/>
      <c r="CU34" s="1836"/>
      <c r="CV34" s="1836"/>
      <c r="CW34" s="1836"/>
      <c r="CX34" s="1836"/>
      <c r="CY34" s="1836"/>
      <c r="CZ34" s="1836"/>
      <c r="DA34" s="1836"/>
      <c r="DB34" s="1836"/>
      <c r="DC34" s="1836"/>
      <c r="DD34" s="1836"/>
      <c r="DE34" s="1836"/>
      <c r="DF34" s="1836"/>
      <c r="DG34" s="1836"/>
      <c r="DH34" s="1837"/>
      <c r="DI34" s="1835" t="s">
        <v>29</v>
      </c>
      <c r="DJ34" s="1836"/>
      <c r="DK34" s="1836"/>
      <c r="DL34" s="1836"/>
      <c r="DM34" s="1836"/>
      <c r="DN34" s="1836"/>
      <c r="DO34" s="1836"/>
      <c r="DP34" s="1836"/>
      <c r="DQ34" s="1836"/>
      <c r="DR34" s="1836"/>
      <c r="DS34" s="1836"/>
      <c r="DT34" s="1836"/>
      <c r="DU34" s="1836"/>
      <c r="DV34" s="1836"/>
      <c r="DW34" s="1836"/>
      <c r="DX34" s="1836"/>
      <c r="DY34" s="1836"/>
      <c r="DZ34" s="1836"/>
      <c r="EA34" s="1836"/>
      <c r="EB34" s="1836"/>
      <c r="EC34" s="1836"/>
      <c r="ED34" s="1836"/>
      <c r="EE34" s="1836"/>
      <c r="EF34" s="1836"/>
      <c r="EG34" s="1836"/>
      <c r="EH34" s="1836"/>
      <c r="EI34" s="1836"/>
      <c r="EJ34" s="1837"/>
    </row>
    <row r="35" spans="1:163" s="270" customFormat="1" ht="14.25" customHeight="1">
      <c r="A35" s="1828"/>
      <c r="B35" s="1829"/>
      <c r="C35" s="1829"/>
      <c r="D35" s="1829"/>
      <c r="E35" s="1829"/>
      <c r="F35" s="1829"/>
      <c r="G35" s="1829"/>
      <c r="H35" s="1829"/>
      <c r="I35" s="1829"/>
      <c r="J35" s="1829"/>
      <c r="K35" s="1829"/>
      <c r="L35" s="1829"/>
      <c r="M35" s="1829"/>
      <c r="N35" s="1829"/>
      <c r="O35" s="1829"/>
      <c r="P35" s="1829"/>
      <c r="Q35" s="1829"/>
      <c r="R35" s="1829"/>
      <c r="S35" s="1829"/>
      <c r="T35" s="1829"/>
      <c r="U35" s="1829"/>
      <c r="V35" s="1829"/>
      <c r="W35" s="1829"/>
      <c r="X35" s="1829"/>
      <c r="Y35" s="1829"/>
      <c r="Z35" s="1829"/>
      <c r="AA35" s="1829"/>
      <c r="AB35" s="1829"/>
      <c r="AC35" s="1829"/>
      <c r="AD35" s="1829"/>
      <c r="AE35" s="1829"/>
      <c r="AF35" s="1829"/>
      <c r="AG35" s="1829"/>
      <c r="AH35" s="1829"/>
      <c r="AI35" s="1829"/>
      <c r="AJ35" s="1829"/>
      <c r="AK35" s="1829"/>
      <c r="AL35" s="1829"/>
      <c r="AM35" s="1829"/>
      <c r="AN35" s="1829"/>
      <c r="AO35" s="1829"/>
      <c r="AP35" s="1829"/>
      <c r="AQ35" s="1830"/>
      <c r="AR35" s="1834"/>
      <c r="AS35" s="1834"/>
      <c r="AT35" s="1834"/>
      <c r="AU35" s="1834"/>
      <c r="AV35" s="1834"/>
      <c r="AW35" s="1834"/>
      <c r="AX35" s="1834"/>
      <c r="AY35" s="1834"/>
      <c r="AZ35" s="1834"/>
      <c r="BA35" s="1834"/>
      <c r="BB35" s="1834"/>
      <c r="BC35" s="1834"/>
      <c r="BD35" s="1834"/>
      <c r="BE35" s="132"/>
      <c r="BM35" s="1838">
        <v>20</v>
      </c>
      <c r="BN35" s="1838"/>
      <c r="BO35" s="1838"/>
      <c r="BP35" s="1838"/>
      <c r="BQ35" s="845" t="s">
        <v>352</v>
      </c>
      <c r="BR35" s="845"/>
      <c r="BS35" s="845"/>
      <c r="BT35" s="845"/>
      <c r="BU35" s="270" t="s">
        <v>31</v>
      </c>
      <c r="CF35" s="274"/>
      <c r="CG35" s="132"/>
      <c r="CN35" s="1838">
        <v>20</v>
      </c>
      <c r="CO35" s="1838"/>
      <c r="CP35" s="1838"/>
      <c r="CQ35" s="1838"/>
      <c r="CR35" s="845" t="s">
        <v>350</v>
      </c>
      <c r="CS35" s="845"/>
      <c r="CT35" s="845"/>
      <c r="CU35" s="845"/>
      <c r="CV35" s="845"/>
      <c r="CW35" s="845"/>
      <c r="CX35" s="270" t="s">
        <v>160</v>
      </c>
      <c r="DH35" s="274"/>
      <c r="DI35" s="132"/>
      <c r="DP35" s="1838">
        <v>20</v>
      </c>
      <c r="DQ35" s="1838"/>
      <c r="DR35" s="1838"/>
      <c r="DS35" s="1838"/>
      <c r="DT35" s="845" t="s">
        <v>351</v>
      </c>
      <c r="DU35" s="845"/>
      <c r="DV35" s="845"/>
      <c r="DW35" s="845"/>
      <c r="DX35" s="845"/>
      <c r="DY35" s="845"/>
      <c r="DZ35" s="270" t="s">
        <v>32</v>
      </c>
      <c r="EJ35" s="274"/>
    </row>
    <row r="36" spans="1:163" s="270" customFormat="1" ht="6" customHeight="1" thickBot="1">
      <c r="A36" s="1831"/>
      <c r="B36" s="1832"/>
      <c r="C36" s="1832"/>
      <c r="D36" s="1832"/>
      <c r="E36" s="1832"/>
      <c r="F36" s="1832"/>
      <c r="G36" s="1832"/>
      <c r="H36" s="1832"/>
      <c r="I36" s="1832"/>
      <c r="J36" s="1832"/>
      <c r="K36" s="1832"/>
      <c r="L36" s="1832"/>
      <c r="M36" s="1832"/>
      <c r="N36" s="1832"/>
      <c r="O36" s="1832"/>
      <c r="P36" s="1832"/>
      <c r="Q36" s="1832"/>
      <c r="R36" s="1832"/>
      <c r="S36" s="1832"/>
      <c r="T36" s="1832"/>
      <c r="U36" s="1832"/>
      <c r="V36" s="1832"/>
      <c r="W36" s="1832"/>
      <c r="X36" s="1832"/>
      <c r="Y36" s="1832"/>
      <c r="Z36" s="1832"/>
      <c r="AA36" s="1832"/>
      <c r="AB36" s="1832"/>
      <c r="AC36" s="1832"/>
      <c r="AD36" s="1832"/>
      <c r="AE36" s="1832"/>
      <c r="AF36" s="1832"/>
      <c r="AG36" s="1832"/>
      <c r="AH36" s="1832"/>
      <c r="AI36" s="1832"/>
      <c r="AJ36" s="1832"/>
      <c r="AK36" s="1832"/>
      <c r="AL36" s="1832"/>
      <c r="AM36" s="1832"/>
      <c r="AN36" s="1832"/>
      <c r="AO36" s="1832"/>
      <c r="AP36" s="1832"/>
      <c r="AQ36" s="1833"/>
      <c r="AR36" s="1834"/>
      <c r="AS36" s="1834"/>
      <c r="AT36" s="1834"/>
      <c r="AU36" s="1834"/>
      <c r="AV36" s="1834"/>
      <c r="AW36" s="1834"/>
      <c r="AX36" s="1834"/>
      <c r="AY36" s="1834"/>
      <c r="AZ36" s="1834"/>
      <c r="BA36" s="1834"/>
      <c r="BB36" s="1834"/>
      <c r="BC36" s="1834"/>
      <c r="BD36" s="1834"/>
      <c r="BE36" s="132"/>
      <c r="CF36" s="274"/>
      <c r="CG36" s="132"/>
      <c r="DH36" s="274"/>
      <c r="DI36" s="132"/>
      <c r="EJ36" s="274"/>
    </row>
    <row r="37" spans="1:163" s="269" customFormat="1" ht="28.5" customHeight="1">
      <c r="A37" s="129"/>
      <c r="B37" s="1859" t="s">
        <v>286</v>
      </c>
      <c r="C37" s="1859"/>
      <c r="D37" s="1859"/>
      <c r="E37" s="1859"/>
      <c r="F37" s="1859"/>
      <c r="G37" s="1859"/>
      <c r="H37" s="1859"/>
      <c r="I37" s="1859"/>
      <c r="J37" s="1859"/>
      <c r="K37" s="1859"/>
      <c r="L37" s="1859"/>
      <c r="M37" s="1859"/>
      <c r="N37" s="1859"/>
      <c r="O37" s="1859"/>
      <c r="P37" s="1859"/>
      <c r="Q37" s="1859"/>
      <c r="R37" s="1859"/>
      <c r="S37" s="1859"/>
      <c r="T37" s="1859"/>
      <c r="U37" s="1859"/>
      <c r="V37" s="1859"/>
      <c r="W37" s="1859"/>
      <c r="X37" s="1859"/>
      <c r="Y37" s="1859"/>
      <c r="Z37" s="1859"/>
      <c r="AA37" s="1859"/>
      <c r="AB37" s="1859"/>
      <c r="AC37" s="1859"/>
      <c r="AD37" s="1859"/>
      <c r="AE37" s="1859"/>
      <c r="AF37" s="1859"/>
      <c r="AG37" s="1859"/>
      <c r="AH37" s="1859"/>
      <c r="AI37" s="1859"/>
      <c r="AJ37" s="1859"/>
      <c r="AK37" s="1859"/>
      <c r="AL37" s="1859"/>
      <c r="AM37" s="1859"/>
      <c r="AN37" s="1859"/>
      <c r="AO37" s="1859"/>
      <c r="AP37" s="1859"/>
      <c r="AQ37" s="1860"/>
      <c r="AR37" s="579">
        <v>5320</v>
      </c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635"/>
      <c r="BE37" s="1861">
        <v>0</v>
      </c>
      <c r="BF37" s="1862"/>
      <c r="BG37" s="1862"/>
      <c r="BH37" s="1862"/>
      <c r="BI37" s="1862"/>
      <c r="BJ37" s="1862"/>
      <c r="BK37" s="1862"/>
      <c r="BL37" s="1862"/>
      <c r="BM37" s="1862"/>
      <c r="BN37" s="1862"/>
      <c r="BO37" s="1862"/>
      <c r="BP37" s="1862"/>
      <c r="BQ37" s="1862"/>
      <c r="BR37" s="1862"/>
      <c r="BS37" s="1862"/>
      <c r="BT37" s="1862"/>
      <c r="BU37" s="1862"/>
      <c r="BV37" s="1862"/>
      <c r="BW37" s="1862"/>
      <c r="BX37" s="1862"/>
      <c r="BY37" s="1862"/>
      <c r="BZ37" s="1862"/>
      <c r="CA37" s="1862"/>
      <c r="CB37" s="1862"/>
      <c r="CC37" s="1862"/>
      <c r="CD37" s="1862"/>
      <c r="CE37" s="1862"/>
      <c r="CF37" s="1863"/>
      <c r="CG37" s="1864">
        <v>0</v>
      </c>
      <c r="CH37" s="1862"/>
      <c r="CI37" s="1862"/>
      <c r="CJ37" s="1862"/>
      <c r="CK37" s="1862"/>
      <c r="CL37" s="1862"/>
      <c r="CM37" s="1862"/>
      <c r="CN37" s="1862"/>
      <c r="CO37" s="1862"/>
      <c r="CP37" s="1862"/>
      <c r="CQ37" s="1862"/>
      <c r="CR37" s="1862"/>
      <c r="CS37" s="1862"/>
      <c r="CT37" s="1862"/>
      <c r="CU37" s="1862"/>
      <c r="CV37" s="1862"/>
      <c r="CW37" s="1862"/>
      <c r="CX37" s="1862"/>
      <c r="CY37" s="1862"/>
      <c r="CZ37" s="1862"/>
      <c r="DA37" s="1862"/>
      <c r="DB37" s="1862"/>
      <c r="DC37" s="1862"/>
      <c r="DD37" s="1862"/>
      <c r="DE37" s="1862"/>
      <c r="DF37" s="1862"/>
      <c r="DG37" s="1862"/>
      <c r="DH37" s="1863"/>
      <c r="DI37" s="1864">
        <v>0</v>
      </c>
      <c r="DJ37" s="1862"/>
      <c r="DK37" s="1862"/>
      <c r="DL37" s="1862"/>
      <c r="DM37" s="1862"/>
      <c r="DN37" s="1862"/>
      <c r="DO37" s="1862"/>
      <c r="DP37" s="1862"/>
      <c r="DQ37" s="1862"/>
      <c r="DR37" s="1862"/>
      <c r="DS37" s="1862"/>
      <c r="DT37" s="1862"/>
      <c r="DU37" s="1862"/>
      <c r="DV37" s="1862"/>
      <c r="DW37" s="1862"/>
      <c r="DX37" s="1862"/>
      <c r="DY37" s="1862"/>
      <c r="DZ37" s="1862"/>
      <c r="EA37" s="1862"/>
      <c r="EB37" s="1862"/>
      <c r="EC37" s="1862"/>
      <c r="ED37" s="1862"/>
      <c r="EE37" s="1862"/>
      <c r="EF37" s="1862"/>
      <c r="EG37" s="1862"/>
      <c r="EH37" s="1862"/>
      <c r="EI37" s="1862"/>
      <c r="EJ37" s="1865"/>
    </row>
    <row r="38" spans="1:163" s="269" customFormat="1" ht="14.25" customHeight="1">
      <c r="A38" s="133"/>
      <c r="B38" s="1842" t="s">
        <v>136</v>
      </c>
      <c r="C38" s="1842"/>
      <c r="D38" s="1842"/>
      <c r="E38" s="1842"/>
      <c r="F38" s="1842"/>
      <c r="G38" s="1842"/>
      <c r="H38" s="1842"/>
      <c r="I38" s="1842"/>
      <c r="J38" s="1842"/>
      <c r="K38" s="1842"/>
      <c r="L38" s="1842"/>
      <c r="M38" s="1842"/>
      <c r="N38" s="1842"/>
      <c r="O38" s="1842"/>
      <c r="P38" s="1842"/>
      <c r="Q38" s="1842"/>
      <c r="R38" s="1842"/>
      <c r="S38" s="1842"/>
      <c r="T38" s="1842"/>
      <c r="U38" s="1842"/>
      <c r="V38" s="1842"/>
      <c r="W38" s="1842"/>
      <c r="X38" s="1842"/>
      <c r="Y38" s="1842"/>
      <c r="Z38" s="1842"/>
      <c r="AA38" s="1842"/>
      <c r="AB38" s="1842"/>
      <c r="AC38" s="1842"/>
      <c r="AD38" s="1842"/>
      <c r="AE38" s="1842"/>
      <c r="AF38" s="1842"/>
      <c r="AG38" s="1842"/>
      <c r="AH38" s="1842"/>
      <c r="AI38" s="1842"/>
      <c r="AJ38" s="1842"/>
      <c r="AK38" s="1842"/>
      <c r="AL38" s="1842"/>
      <c r="AM38" s="1842"/>
      <c r="AN38" s="1842"/>
      <c r="AO38" s="1842"/>
      <c r="AP38" s="1842"/>
      <c r="AQ38" s="1843"/>
      <c r="AR38" s="1844"/>
      <c r="AS38" s="1845"/>
      <c r="AT38" s="1845"/>
      <c r="AU38" s="1845"/>
      <c r="AV38" s="1845"/>
      <c r="AW38" s="1845"/>
      <c r="AX38" s="1845"/>
      <c r="AY38" s="1845"/>
      <c r="AZ38" s="1845"/>
      <c r="BA38" s="1845"/>
      <c r="BB38" s="1845"/>
      <c r="BC38" s="1845"/>
      <c r="BD38" s="1846"/>
      <c r="BE38" s="1847">
        <v>0</v>
      </c>
      <c r="BF38" s="1836"/>
      <c r="BG38" s="1836"/>
      <c r="BH38" s="1836"/>
      <c r="BI38" s="1836"/>
      <c r="BJ38" s="1836"/>
      <c r="BK38" s="1836"/>
      <c r="BL38" s="1836"/>
      <c r="BM38" s="1836"/>
      <c r="BN38" s="1836"/>
      <c r="BO38" s="1836"/>
      <c r="BP38" s="1836"/>
      <c r="BQ38" s="1836"/>
      <c r="BR38" s="1836"/>
      <c r="BS38" s="1836"/>
      <c r="BT38" s="1836"/>
      <c r="BU38" s="1836"/>
      <c r="BV38" s="1836"/>
      <c r="BW38" s="1836"/>
      <c r="BX38" s="1836"/>
      <c r="BY38" s="1836"/>
      <c r="BZ38" s="1836"/>
      <c r="CA38" s="1836"/>
      <c r="CB38" s="1836"/>
      <c r="CC38" s="1836"/>
      <c r="CD38" s="1836"/>
      <c r="CE38" s="1836"/>
      <c r="CF38" s="1837"/>
      <c r="CG38" s="1835">
        <v>0</v>
      </c>
      <c r="CH38" s="1836"/>
      <c r="CI38" s="1836"/>
      <c r="CJ38" s="1836"/>
      <c r="CK38" s="1836"/>
      <c r="CL38" s="1836"/>
      <c r="CM38" s="1836"/>
      <c r="CN38" s="1836"/>
      <c r="CO38" s="1836"/>
      <c r="CP38" s="1836"/>
      <c r="CQ38" s="1836"/>
      <c r="CR38" s="1836"/>
      <c r="CS38" s="1836"/>
      <c r="CT38" s="1836"/>
      <c r="CU38" s="1836"/>
      <c r="CV38" s="1836"/>
      <c r="CW38" s="1836"/>
      <c r="CX38" s="1836"/>
      <c r="CY38" s="1836"/>
      <c r="CZ38" s="1836"/>
      <c r="DA38" s="1836"/>
      <c r="DB38" s="1836"/>
      <c r="DC38" s="1836"/>
      <c r="DD38" s="1836"/>
      <c r="DE38" s="1836"/>
      <c r="DF38" s="1836"/>
      <c r="DG38" s="1836"/>
      <c r="DH38" s="1837"/>
      <c r="DI38" s="1835">
        <v>0</v>
      </c>
      <c r="DJ38" s="1836"/>
      <c r="DK38" s="1836"/>
      <c r="DL38" s="1836"/>
      <c r="DM38" s="1836"/>
      <c r="DN38" s="1836"/>
      <c r="DO38" s="1836"/>
      <c r="DP38" s="1836"/>
      <c r="DQ38" s="1836"/>
      <c r="DR38" s="1836"/>
      <c r="DS38" s="1836"/>
      <c r="DT38" s="1836"/>
      <c r="DU38" s="1836"/>
      <c r="DV38" s="1836"/>
      <c r="DW38" s="1836"/>
      <c r="DX38" s="1836"/>
      <c r="DY38" s="1836"/>
      <c r="DZ38" s="1836"/>
      <c r="EA38" s="1836"/>
      <c r="EB38" s="1836"/>
      <c r="EC38" s="1836"/>
      <c r="ED38" s="1836"/>
      <c r="EE38" s="1836"/>
      <c r="EF38" s="1836"/>
      <c r="EG38" s="1836"/>
      <c r="EH38" s="1836"/>
      <c r="EI38" s="1836"/>
      <c r="EJ38" s="1852"/>
    </row>
    <row r="39" spans="1:163" s="269" customFormat="1" ht="13.5" customHeight="1">
      <c r="A39" s="134"/>
      <c r="B39" s="1854" t="s">
        <v>287</v>
      </c>
      <c r="C39" s="1854"/>
      <c r="D39" s="1854"/>
      <c r="E39" s="1854"/>
      <c r="F39" s="1854"/>
      <c r="G39" s="1854"/>
      <c r="H39" s="1854"/>
      <c r="I39" s="1854"/>
      <c r="J39" s="1854"/>
      <c r="K39" s="1854"/>
      <c r="L39" s="1854"/>
      <c r="M39" s="1854"/>
      <c r="N39" s="1854"/>
      <c r="O39" s="1854"/>
      <c r="P39" s="1854"/>
      <c r="Q39" s="1854"/>
      <c r="R39" s="1854"/>
      <c r="S39" s="1854"/>
      <c r="T39" s="1854"/>
      <c r="U39" s="1854"/>
      <c r="V39" s="1854"/>
      <c r="W39" s="1854"/>
      <c r="X39" s="1854"/>
      <c r="Y39" s="1854"/>
      <c r="Z39" s="1854"/>
      <c r="AA39" s="1854"/>
      <c r="AB39" s="1854"/>
      <c r="AC39" s="1854"/>
      <c r="AD39" s="1854"/>
      <c r="AE39" s="1854"/>
      <c r="AF39" s="1854"/>
      <c r="AG39" s="1854"/>
      <c r="AH39" s="1854"/>
      <c r="AI39" s="1854"/>
      <c r="AJ39" s="1854"/>
      <c r="AK39" s="1854"/>
      <c r="AL39" s="1854"/>
      <c r="AM39" s="1854"/>
      <c r="AN39" s="1854"/>
      <c r="AO39" s="1854"/>
      <c r="AP39" s="1854"/>
      <c r="AQ39" s="1855"/>
      <c r="AR39" s="1856"/>
      <c r="AS39" s="1857"/>
      <c r="AT39" s="1857"/>
      <c r="AU39" s="1857"/>
      <c r="AV39" s="1857"/>
      <c r="AW39" s="1857"/>
      <c r="AX39" s="1857"/>
      <c r="AY39" s="1857"/>
      <c r="AZ39" s="1857"/>
      <c r="BA39" s="1857"/>
      <c r="BB39" s="1857"/>
      <c r="BC39" s="1857"/>
      <c r="BD39" s="1858"/>
      <c r="BE39" s="1848"/>
      <c r="BF39" s="1849"/>
      <c r="BG39" s="1849"/>
      <c r="BH39" s="1849"/>
      <c r="BI39" s="1849"/>
      <c r="BJ39" s="1849"/>
      <c r="BK39" s="1849"/>
      <c r="BL39" s="1849"/>
      <c r="BM39" s="1849"/>
      <c r="BN39" s="1849"/>
      <c r="BO39" s="1849"/>
      <c r="BP39" s="1849"/>
      <c r="BQ39" s="1849"/>
      <c r="BR39" s="1849"/>
      <c r="BS39" s="1849"/>
      <c r="BT39" s="1849"/>
      <c r="BU39" s="1849"/>
      <c r="BV39" s="1849"/>
      <c r="BW39" s="1849"/>
      <c r="BX39" s="1849"/>
      <c r="BY39" s="1849"/>
      <c r="BZ39" s="1849"/>
      <c r="CA39" s="1849"/>
      <c r="CB39" s="1849"/>
      <c r="CC39" s="1849"/>
      <c r="CD39" s="1849"/>
      <c r="CE39" s="1849"/>
      <c r="CF39" s="1850"/>
      <c r="CG39" s="1851"/>
      <c r="CH39" s="1849"/>
      <c r="CI39" s="1849"/>
      <c r="CJ39" s="1849"/>
      <c r="CK39" s="1849"/>
      <c r="CL39" s="1849"/>
      <c r="CM39" s="1849"/>
      <c r="CN39" s="1849"/>
      <c r="CO39" s="1849"/>
      <c r="CP39" s="1849"/>
      <c r="CQ39" s="1849"/>
      <c r="CR39" s="1849"/>
      <c r="CS39" s="1849"/>
      <c r="CT39" s="1849"/>
      <c r="CU39" s="1849"/>
      <c r="CV39" s="1849"/>
      <c r="CW39" s="1849"/>
      <c r="CX39" s="1849"/>
      <c r="CY39" s="1849"/>
      <c r="CZ39" s="1849"/>
      <c r="DA39" s="1849"/>
      <c r="DB39" s="1849"/>
      <c r="DC39" s="1849"/>
      <c r="DD39" s="1849"/>
      <c r="DE39" s="1849"/>
      <c r="DF39" s="1849"/>
      <c r="DG39" s="1849"/>
      <c r="DH39" s="1850"/>
      <c r="DI39" s="1851"/>
      <c r="DJ39" s="1849"/>
      <c r="DK39" s="1849"/>
      <c r="DL39" s="1849"/>
      <c r="DM39" s="1849"/>
      <c r="DN39" s="1849"/>
      <c r="DO39" s="1849"/>
      <c r="DP39" s="1849"/>
      <c r="DQ39" s="1849"/>
      <c r="DR39" s="1849"/>
      <c r="DS39" s="1849"/>
      <c r="DT39" s="1849"/>
      <c r="DU39" s="1849"/>
      <c r="DV39" s="1849"/>
      <c r="DW39" s="1849"/>
      <c r="DX39" s="1849"/>
      <c r="DY39" s="1849"/>
      <c r="DZ39" s="1849"/>
      <c r="EA39" s="1849"/>
      <c r="EB39" s="1849"/>
      <c r="EC39" s="1849"/>
      <c r="ED39" s="1849"/>
      <c r="EE39" s="1849"/>
      <c r="EF39" s="1849"/>
      <c r="EG39" s="1849"/>
      <c r="EH39" s="1849"/>
      <c r="EI39" s="1849"/>
      <c r="EJ39" s="1853"/>
    </row>
    <row r="40" spans="1:163" s="269" customFormat="1" ht="18" customHeight="1">
      <c r="A40" s="129"/>
      <c r="B40" s="1859" t="s">
        <v>229</v>
      </c>
      <c r="C40" s="1859"/>
      <c r="D40" s="1859"/>
      <c r="E40" s="1859"/>
      <c r="F40" s="1859"/>
      <c r="G40" s="1859"/>
      <c r="H40" s="1859"/>
      <c r="I40" s="1859"/>
      <c r="J40" s="1859"/>
      <c r="K40" s="1859"/>
      <c r="L40" s="1859"/>
      <c r="M40" s="1859"/>
      <c r="N40" s="1859"/>
      <c r="O40" s="1859"/>
      <c r="P40" s="1859"/>
      <c r="Q40" s="1859"/>
      <c r="R40" s="1859"/>
      <c r="S40" s="1859"/>
      <c r="T40" s="1859"/>
      <c r="U40" s="1859"/>
      <c r="V40" s="1859"/>
      <c r="W40" s="1859"/>
      <c r="X40" s="1859"/>
      <c r="Y40" s="1859"/>
      <c r="Z40" s="1859"/>
      <c r="AA40" s="1859"/>
      <c r="AB40" s="1859"/>
      <c r="AC40" s="1859"/>
      <c r="AD40" s="1859"/>
      <c r="AE40" s="1859"/>
      <c r="AF40" s="1859"/>
      <c r="AG40" s="1859"/>
      <c r="AH40" s="1859"/>
      <c r="AI40" s="1859"/>
      <c r="AJ40" s="1859"/>
      <c r="AK40" s="1859"/>
      <c r="AL40" s="1859"/>
      <c r="AM40" s="1859"/>
      <c r="AN40" s="1859"/>
      <c r="AO40" s="1859"/>
      <c r="AP40" s="1859"/>
      <c r="AQ40" s="1860"/>
      <c r="AR40" s="1844"/>
      <c r="AS40" s="1845"/>
      <c r="AT40" s="1845"/>
      <c r="AU40" s="1845"/>
      <c r="AV40" s="1845"/>
      <c r="AW40" s="1845"/>
      <c r="AX40" s="1845"/>
      <c r="AY40" s="1845"/>
      <c r="AZ40" s="1845"/>
      <c r="BA40" s="1845"/>
      <c r="BB40" s="1845"/>
      <c r="BC40" s="1845"/>
      <c r="BD40" s="1846"/>
      <c r="BE40" s="1866">
        <v>0</v>
      </c>
      <c r="BF40" s="1867"/>
      <c r="BG40" s="1867"/>
      <c r="BH40" s="1867"/>
      <c r="BI40" s="1867"/>
      <c r="BJ40" s="1867"/>
      <c r="BK40" s="1867"/>
      <c r="BL40" s="1867"/>
      <c r="BM40" s="1867"/>
      <c r="BN40" s="1867"/>
      <c r="BO40" s="1867"/>
      <c r="BP40" s="1867"/>
      <c r="BQ40" s="1867"/>
      <c r="BR40" s="1867"/>
      <c r="BS40" s="1867"/>
      <c r="BT40" s="1867"/>
      <c r="BU40" s="1867"/>
      <c r="BV40" s="1867"/>
      <c r="BW40" s="1867"/>
      <c r="BX40" s="1867"/>
      <c r="BY40" s="1867"/>
      <c r="BZ40" s="1867"/>
      <c r="CA40" s="1867"/>
      <c r="CB40" s="1867"/>
      <c r="CC40" s="1867"/>
      <c r="CD40" s="1867"/>
      <c r="CE40" s="1867"/>
      <c r="CF40" s="1868"/>
      <c r="CG40" s="1869">
        <v>0</v>
      </c>
      <c r="CH40" s="1867"/>
      <c r="CI40" s="1867"/>
      <c r="CJ40" s="1867"/>
      <c r="CK40" s="1867"/>
      <c r="CL40" s="1867"/>
      <c r="CM40" s="1867"/>
      <c r="CN40" s="1867"/>
      <c r="CO40" s="1867"/>
      <c r="CP40" s="1867"/>
      <c r="CQ40" s="1867"/>
      <c r="CR40" s="1867"/>
      <c r="CS40" s="1867"/>
      <c r="CT40" s="1867"/>
      <c r="CU40" s="1867"/>
      <c r="CV40" s="1867"/>
      <c r="CW40" s="1867"/>
      <c r="CX40" s="1867"/>
      <c r="CY40" s="1867"/>
      <c r="CZ40" s="1867"/>
      <c r="DA40" s="1867"/>
      <c r="DB40" s="1867"/>
      <c r="DC40" s="1867"/>
      <c r="DD40" s="1867"/>
      <c r="DE40" s="1867"/>
      <c r="DF40" s="1867"/>
      <c r="DG40" s="1867"/>
      <c r="DH40" s="1868"/>
      <c r="DI40" s="1869">
        <v>0</v>
      </c>
      <c r="DJ40" s="1867"/>
      <c r="DK40" s="1867"/>
      <c r="DL40" s="1867"/>
      <c r="DM40" s="1867"/>
      <c r="DN40" s="1867"/>
      <c r="DO40" s="1867"/>
      <c r="DP40" s="1867"/>
      <c r="DQ40" s="1867"/>
      <c r="DR40" s="1867"/>
      <c r="DS40" s="1867"/>
      <c r="DT40" s="1867"/>
      <c r="DU40" s="1867"/>
      <c r="DV40" s="1867"/>
      <c r="DW40" s="1867"/>
      <c r="DX40" s="1867"/>
      <c r="DY40" s="1867"/>
      <c r="DZ40" s="1867"/>
      <c r="EA40" s="1867"/>
      <c r="EB40" s="1867"/>
      <c r="EC40" s="1867"/>
      <c r="ED40" s="1867"/>
      <c r="EE40" s="1867"/>
      <c r="EF40" s="1867"/>
      <c r="EG40" s="1867"/>
      <c r="EH40" s="1867"/>
      <c r="EI40" s="1867"/>
      <c r="EJ40" s="1870"/>
    </row>
    <row r="41" spans="1:163" s="269" customFormat="1" ht="28.5" customHeight="1">
      <c r="A41" s="129"/>
      <c r="B41" s="1859" t="s">
        <v>288</v>
      </c>
      <c r="C41" s="1859"/>
      <c r="D41" s="1859"/>
      <c r="E41" s="1859"/>
      <c r="F41" s="1859"/>
      <c r="G41" s="1859"/>
      <c r="H41" s="1859"/>
      <c r="I41" s="1859"/>
      <c r="J41" s="1859"/>
      <c r="K41" s="1859"/>
      <c r="L41" s="1859"/>
      <c r="M41" s="1859"/>
      <c r="N41" s="1859"/>
      <c r="O41" s="1859"/>
      <c r="P41" s="1859"/>
      <c r="Q41" s="1859"/>
      <c r="R41" s="1859"/>
      <c r="S41" s="1859"/>
      <c r="T41" s="1859"/>
      <c r="U41" s="1859"/>
      <c r="V41" s="1859"/>
      <c r="W41" s="1859"/>
      <c r="X41" s="1859"/>
      <c r="Y41" s="1859"/>
      <c r="Z41" s="1859"/>
      <c r="AA41" s="1859"/>
      <c r="AB41" s="1859"/>
      <c r="AC41" s="1859"/>
      <c r="AD41" s="1859"/>
      <c r="AE41" s="1859"/>
      <c r="AF41" s="1859"/>
      <c r="AG41" s="1859"/>
      <c r="AH41" s="1859"/>
      <c r="AI41" s="1859"/>
      <c r="AJ41" s="1859"/>
      <c r="AK41" s="1859"/>
      <c r="AL41" s="1859"/>
      <c r="AM41" s="1859"/>
      <c r="AN41" s="1859"/>
      <c r="AO41" s="1859"/>
      <c r="AP41" s="1859"/>
      <c r="AQ41" s="1860"/>
      <c r="AR41" s="579">
        <v>5325</v>
      </c>
      <c r="AS41" s="580"/>
      <c r="AT41" s="580"/>
      <c r="AU41" s="580"/>
      <c r="AV41" s="580"/>
      <c r="AW41" s="580"/>
      <c r="AX41" s="580"/>
      <c r="AY41" s="580"/>
      <c r="AZ41" s="580"/>
      <c r="BA41" s="580"/>
      <c r="BB41" s="580"/>
      <c r="BC41" s="580"/>
      <c r="BD41" s="635"/>
      <c r="BE41" s="1866">
        <v>0</v>
      </c>
      <c r="BF41" s="1867"/>
      <c r="BG41" s="1867"/>
      <c r="BH41" s="1867"/>
      <c r="BI41" s="1867"/>
      <c r="BJ41" s="1867"/>
      <c r="BK41" s="1867"/>
      <c r="BL41" s="1867"/>
      <c r="BM41" s="1867"/>
      <c r="BN41" s="1867"/>
      <c r="BO41" s="1867"/>
      <c r="BP41" s="1867"/>
      <c r="BQ41" s="1867"/>
      <c r="BR41" s="1867"/>
      <c r="BS41" s="1867"/>
      <c r="BT41" s="1867"/>
      <c r="BU41" s="1867"/>
      <c r="BV41" s="1867"/>
      <c r="BW41" s="1867"/>
      <c r="BX41" s="1867"/>
      <c r="BY41" s="1867"/>
      <c r="BZ41" s="1867"/>
      <c r="CA41" s="1867"/>
      <c r="CB41" s="1867"/>
      <c r="CC41" s="1867"/>
      <c r="CD41" s="1867"/>
      <c r="CE41" s="1867"/>
      <c r="CF41" s="1868"/>
      <c r="CG41" s="1869">
        <v>0</v>
      </c>
      <c r="CH41" s="1867"/>
      <c r="CI41" s="1867"/>
      <c r="CJ41" s="1867"/>
      <c r="CK41" s="1867"/>
      <c r="CL41" s="1867"/>
      <c r="CM41" s="1867"/>
      <c r="CN41" s="1867"/>
      <c r="CO41" s="1867"/>
      <c r="CP41" s="1867"/>
      <c r="CQ41" s="1867"/>
      <c r="CR41" s="1867"/>
      <c r="CS41" s="1867"/>
      <c r="CT41" s="1867"/>
      <c r="CU41" s="1867"/>
      <c r="CV41" s="1867"/>
      <c r="CW41" s="1867"/>
      <c r="CX41" s="1867"/>
      <c r="CY41" s="1867"/>
      <c r="CZ41" s="1867"/>
      <c r="DA41" s="1867"/>
      <c r="DB41" s="1867"/>
      <c r="DC41" s="1867"/>
      <c r="DD41" s="1867"/>
      <c r="DE41" s="1867"/>
      <c r="DF41" s="1867"/>
      <c r="DG41" s="1867"/>
      <c r="DH41" s="1868"/>
      <c r="DI41" s="1869">
        <v>0</v>
      </c>
      <c r="DJ41" s="1867"/>
      <c r="DK41" s="1867"/>
      <c r="DL41" s="1867"/>
      <c r="DM41" s="1867"/>
      <c r="DN41" s="1867"/>
      <c r="DO41" s="1867"/>
      <c r="DP41" s="1867"/>
      <c r="DQ41" s="1867"/>
      <c r="DR41" s="1867"/>
      <c r="DS41" s="1867"/>
      <c r="DT41" s="1867"/>
      <c r="DU41" s="1867"/>
      <c r="DV41" s="1867"/>
      <c r="DW41" s="1867"/>
      <c r="DX41" s="1867"/>
      <c r="DY41" s="1867"/>
      <c r="DZ41" s="1867"/>
      <c r="EA41" s="1867"/>
      <c r="EB41" s="1867"/>
      <c r="EC41" s="1867"/>
      <c r="ED41" s="1867"/>
      <c r="EE41" s="1867"/>
      <c r="EF41" s="1867"/>
      <c r="EG41" s="1867"/>
      <c r="EH41" s="1867"/>
      <c r="EI41" s="1867"/>
      <c r="EJ41" s="1870"/>
    </row>
    <row r="42" spans="1:163" s="269" customFormat="1" ht="14.25" customHeight="1">
      <c r="A42" s="133"/>
      <c r="B42" s="1842" t="s">
        <v>136</v>
      </c>
      <c r="C42" s="1842"/>
      <c r="D42" s="1842"/>
      <c r="E42" s="1842"/>
      <c r="F42" s="1842"/>
      <c r="G42" s="1842"/>
      <c r="H42" s="1842"/>
      <c r="I42" s="1842"/>
      <c r="J42" s="1842"/>
      <c r="K42" s="1842"/>
      <c r="L42" s="1842"/>
      <c r="M42" s="1842"/>
      <c r="N42" s="1842"/>
      <c r="O42" s="1842"/>
      <c r="P42" s="1842"/>
      <c r="Q42" s="1842"/>
      <c r="R42" s="1842"/>
      <c r="S42" s="1842"/>
      <c r="T42" s="1842"/>
      <c r="U42" s="1842"/>
      <c r="V42" s="1842"/>
      <c r="W42" s="1842"/>
      <c r="X42" s="1842"/>
      <c r="Y42" s="1842"/>
      <c r="Z42" s="1842"/>
      <c r="AA42" s="1842"/>
      <c r="AB42" s="1842"/>
      <c r="AC42" s="1842"/>
      <c r="AD42" s="1842"/>
      <c r="AE42" s="1842"/>
      <c r="AF42" s="1842"/>
      <c r="AG42" s="1842"/>
      <c r="AH42" s="1842"/>
      <c r="AI42" s="1842"/>
      <c r="AJ42" s="1842"/>
      <c r="AK42" s="1842"/>
      <c r="AL42" s="1842"/>
      <c r="AM42" s="1842"/>
      <c r="AN42" s="1842"/>
      <c r="AO42" s="1842"/>
      <c r="AP42" s="1842"/>
      <c r="AQ42" s="1843"/>
      <c r="AR42" s="1844"/>
      <c r="AS42" s="1845"/>
      <c r="AT42" s="1845"/>
      <c r="AU42" s="1845"/>
      <c r="AV42" s="1845"/>
      <c r="AW42" s="1845"/>
      <c r="AX42" s="1845"/>
      <c r="AY42" s="1845"/>
      <c r="AZ42" s="1845"/>
      <c r="BA42" s="1845"/>
      <c r="BB42" s="1845"/>
      <c r="BC42" s="1845"/>
      <c r="BD42" s="1846"/>
      <c r="BE42" s="1847">
        <v>0</v>
      </c>
      <c r="BF42" s="1836"/>
      <c r="BG42" s="1836"/>
      <c r="BH42" s="1836"/>
      <c r="BI42" s="1836"/>
      <c r="BJ42" s="1836"/>
      <c r="BK42" s="1836"/>
      <c r="BL42" s="1836"/>
      <c r="BM42" s="1836"/>
      <c r="BN42" s="1836"/>
      <c r="BO42" s="1836"/>
      <c r="BP42" s="1836"/>
      <c r="BQ42" s="1836"/>
      <c r="BR42" s="1836"/>
      <c r="BS42" s="1836"/>
      <c r="BT42" s="1836"/>
      <c r="BU42" s="1836"/>
      <c r="BV42" s="1836"/>
      <c r="BW42" s="1836"/>
      <c r="BX42" s="1836"/>
      <c r="BY42" s="1836"/>
      <c r="BZ42" s="1836"/>
      <c r="CA42" s="1836"/>
      <c r="CB42" s="1836"/>
      <c r="CC42" s="1836"/>
      <c r="CD42" s="1836"/>
      <c r="CE42" s="1836"/>
      <c r="CF42" s="1837"/>
      <c r="CG42" s="1835">
        <v>0</v>
      </c>
      <c r="CH42" s="1836"/>
      <c r="CI42" s="1836"/>
      <c r="CJ42" s="1836"/>
      <c r="CK42" s="1836"/>
      <c r="CL42" s="1836"/>
      <c r="CM42" s="1836"/>
      <c r="CN42" s="1836"/>
      <c r="CO42" s="1836"/>
      <c r="CP42" s="1836"/>
      <c r="CQ42" s="1836"/>
      <c r="CR42" s="1836"/>
      <c r="CS42" s="1836"/>
      <c r="CT42" s="1836"/>
      <c r="CU42" s="1836"/>
      <c r="CV42" s="1836"/>
      <c r="CW42" s="1836"/>
      <c r="CX42" s="1836"/>
      <c r="CY42" s="1836"/>
      <c r="CZ42" s="1836"/>
      <c r="DA42" s="1836"/>
      <c r="DB42" s="1836"/>
      <c r="DC42" s="1836"/>
      <c r="DD42" s="1836"/>
      <c r="DE42" s="1836"/>
      <c r="DF42" s="1836"/>
      <c r="DG42" s="1836"/>
      <c r="DH42" s="1837"/>
      <c r="DI42" s="1835">
        <v>0</v>
      </c>
      <c r="DJ42" s="1836"/>
      <c r="DK42" s="1836"/>
      <c r="DL42" s="1836"/>
      <c r="DM42" s="1836"/>
      <c r="DN42" s="1836"/>
      <c r="DO42" s="1836"/>
      <c r="DP42" s="1836"/>
      <c r="DQ42" s="1836"/>
      <c r="DR42" s="1836"/>
      <c r="DS42" s="1836"/>
      <c r="DT42" s="1836"/>
      <c r="DU42" s="1836"/>
      <c r="DV42" s="1836"/>
      <c r="DW42" s="1836"/>
      <c r="DX42" s="1836"/>
      <c r="DY42" s="1836"/>
      <c r="DZ42" s="1836"/>
      <c r="EA42" s="1836"/>
      <c r="EB42" s="1836"/>
      <c r="EC42" s="1836"/>
      <c r="ED42" s="1836"/>
      <c r="EE42" s="1836"/>
      <c r="EF42" s="1836"/>
      <c r="EG42" s="1836"/>
      <c r="EH42" s="1836"/>
      <c r="EI42" s="1836"/>
      <c r="EJ42" s="1852"/>
    </row>
    <row r="43" spans="1:163" s="269" customFormat="1" ht="13.5" customHeight="1">
      <c r="A43" s="134"/>
      <c r="B43" s="1854" t="s">
        <v>287</v>
      </c>
      <c r="C43" s="1854"/>
      <c r="D43" s="1854"/>
      <c r="E43" s="1854"/>
      <c r="F43" s="1854"/>
      <c r="G43" s="1854"/>
      <c r="H43" s="1854"/>
      <c r="I43" s="1854"/>
      <c r="J43" s="1854"/>
      <c r="K43" s="1854"/>
      <c r="L43" s="1854"/>
      <c r="M43" s="1854"/>
      <c r="N43" s="1854"/>
      <c r="O43" s="1854"/>
      <c r="P43" s="1854"/>
      <c r="Q43" s="1854"/>
      <c r="R43" s="1854"/>
      <c r="S43" s="1854"/>
      <c r="T43" s="1854"/>
      <c r="U43" s="1854"/>
      <c r="V43" s="1854"/>
      <c r="W43" s="1854"/>
      <c r="X43" s="1854"/>
      <c r="Y43" s="1854"/>
      <c r="Z43" s="1854"/>
      <c r="AA43" s="1854"/>
      <c r="AB43" s="1854"/>
      <c r="AC43" s="1854"/>
      <c r="AD43" s="1854"/>
      <c r="AE43" s="1854"/>
      <c r="AF43" s="1854"/>
      <c r="AG43" s="1854"/>
      <c r="AH43" s="1854"/>
      <c r="AI43" s="1854"/>
      <c r="AJ43" s="1854"/>
      <c r="AK43" s="1854"/>
      <c r="AL43" s="1854"/>
      <c r="AM43" s="1854"/>
      <c r="AN43" s="1854"/>
      <c r="AO43" s="1854"/>
      <c r="AP43" s="1854"/>
      <c r="AQ43" s="1855"/>
      <c r="AR43" s="1856"/>
      <c r="AS43" s="1857"/>
      <c r="AT43" s="1857"/>
      <c r="AU43" s="1857"/>
      <c r="AV43" s="1857"/>
      <c r="AW43" s="1857"/>
      <c r="AX43" s="1857"/>
      <c r="AY43" s="1857"/>
      <c r="AZ43" s="1857"/>
      <c r="BA43" s="1857"/>
      <c r="BB43" s="1857"/>
      <c r="BC43" s="1857"/>
      <c r="BD43" s="1858"/>
      <c r="BE43" s="1848"/>
      <c r="BF43" s="1849"/>
      <c r="BG43" s="1849"/>
      <c r="BH43" s="1849"/>
      <c r="BI43" s="1849"/>
      <c r="BJ43" s="1849"/>
      <c r="BK43" s="1849"/>
      <c r="BL43" s="1849"/>
      <c r="BM43" s="1849"/>
      <c r="BN43" s="1849"/>
      <c r="BO43" s="1849"/>
      <c r="BP43" s="1849"/>
      <c r="BQ43" s="1849"/>
      <c r="BR43" s="1849"/>
      <c r="BS43" s="1849"/>
      <c r="BT43" s="1849"/>
      <c r="BU43" s="1849"/>
      <c r="BV43" s="1849"/>
      <c r="BW43" s="1849"/>
      <c r="BX43" s="1849"/>
      <c r="BY43" s="1849"/>
      <c r="BZ43" s="1849"/>
      <c r="CA43" s="1849"/>
      <c r="CB43" s="1849"/>
      <c r="CC43" s="1849"/>
      <c r="CD43" s="1849"/>
      <c r="CE43" s="1849"/>
      <c r="CF43" s="1850"/>
      <c r="CG43" s="1851"/>
      <c r="CH43" s="1849"/>
      <c r="CI43" s="1849"/>
      <c r="CJ43" s="1849"/>
      <c r="CK43" s="1849"/>
      <c r="CL43" s="1849"/>
      <c r="CM43" s="1849"/>
      <c r="CN43" s="1849"/>
      <c r="CO43" s="1849"/>
      <c r="CP43" s="1849"/>
      <c r="CQ43" s="1849"/>
      <c r="CR43" s="1849"/>
      <c r="CS43" s="1849"/>
      <c r="CT43" s="1849"/>
      <c r="CU43" s="1849"/>
      <c r="CV43" s="1849"/>
      <c r="CW43" s="1849"/>
      <c r="CX43" s="1849"/>
      <c r="CY43" s="1849"/>
      <c r="CZ43" s="1849"/>
      <c r="DA43" s="1849"/>
      <c r="DB43" s="1849"/>
      <c r="DC43" s="1849"/>
      <c r="DD43" s="1849"/>
      <c r="DE43" s="1849"/>
      <c r="DF43" s="1849"/>
      <c r="DG43" s="1849"/>
      <c r="DH43" s="1850"/>
      <c r="DI43" s="1851"/>
      <c r="DJ43" s="1849"/>
      <c r="DK43" s="1849"/>
      <c r="DL43" s="1849"/>
      <c r="DM43" s="1849"/>
      <c r="DN43" s="1849"/>
      <c r="DO43" s="1849"/>
      <c r="DP43" s="1849"/>
      <c r="DQ43" s="1849"/>
      <c r="DR43" s="1849"/>
      <c r="DS43" s="1849"/>
      <c r="DT43" s="1849"/>
      <c r="DU43" s="1849"/>
      <c r="DV43" s="1849"/>
      <c r="DW43" s="1849"/>
      <c r="DX43" s="1849"/>
      <c r="DY43" s="1849"/>
      <c r="DZ43" s="1849"/>
      <c r="EA43" s="1849"/>
      <c r="EB43" s="1849"/>
      <c r="EC43" s="1849"/>
      <c r="ED43" s="1849"/>
      <c r="EE43" s="1849"/>
      <c r="EF43" s="1849"/>
      <c r="EG43" s="1849"/>
      <c r="EH43" s="1849"/>
      <c r="EI43" s="1849"/>
      <c r="EJ43" s="1853"/>
    </row>
    <row r="44" spans="1:163" s="269" customFormat="1" ht="18" customHeight="1">
      <c r="A44" s="129"/>
      <c r="B44" s="1859" t="s">
        <v>229</v>
      </c>
      <c r="C44" s="1859"/>
      <c r="D44" s="1859"/>
      <c r="E44" s="1859"/>
      <c r="F44" s="1859"/>
      <c r="G44" s="1859"/>
      <c r="H44" s="1859"/>
      <c r="I44" s="1859"/>
      <c r="J44" s="1859"/>
      <c r="K44" s="1859"/>
      <c r="L44" s="1859"/>
      <c r="M44" s="1859"/>
      <c r="N44" s="1859"/>
      <c r="O44" s="1859"/>
      <c r="P44" s="1859"/>
      <c r="Q44" s="1859"/>
      <c r="R44" s="1859"/>
      <c r="S44" s="1859"/>
      <c r="T44" s="1859"/>
      <c r="U44" s="1859"/>
      <c r="V44" s="1859"/>
      <c r="W44" s="1859"/>
      <c r="X44" s="1859"/>
      <c r="Y44" s="1859"/>
      <c r="Z44" s="1859"/>
      <c r="AA44" s="1859"/>
      <c r="AB44" s="1859"/>
      <c r="AC44" s="1859"/>
      <c r="AD44" s="1859"/>
      <c r="AE44" s="1859"/>
      <c r="AF44" s="1859"/>
      <c r="AG44" s="1859"/>
      <c r="AH44" s="1859"/>
      <c r="AI44" s="1859"/>
      <c r="AJ44" s="1859"/>
      <c r="AK44" s="1859"/>
      <c r="AL44" s="1859"/>
      <c r="AM44" s="1859"/>
      <c r="AN44" s="1859"/>
      <c r="AO44" s="1859"/>
      <c r="AP44" s="1859"/>
      <c r="AQ44" s="1860"/>
      <c r="AR44" s="1844"/>
      <c r="AS44" s="1845"/>
      <c r="AT44" s="1845"/>
      <c r="AU44" s="1845"/>
      <c r="AV44" s="1845"/>
      <c r="AW44" s="1845"/>
      <c r="AX44" s="1845"/>
      <c r="AY44" s="1845"/>
      <c r="AZ44" s="1845"/>
      <c r="BA44" s="1845"/>
      <c r="BB44" s="1845"/>
      <c r="BC44" s="1845"/>
      <c r="BD44" s="1846"/>
      <c r="BE44" s="1866">
        <v>0</v>
      </c>
      <c r="BF44" s="1867"/>
      <c r="BG44" s="1867"/>
      <c r="BH44" s="1867"/>
      <c r="BI44" s="1867"/>
      <c r="BJ44" s="1867"/>
      <c r="BK44" s="1867"/>
      <c r="BL44" s="1867"/>
      <c r="BM44" s="1867"/>
      <c r="BN44" s="1867"/>
      <c r="BO44" s="1867"/>
      <c r="BP44" s="1867"/>
      <c r="BQ44" s="1867"/>
      <c r="BR44" s="1867"/>
      <c r="BS44" s="1867"/>
      <c r="BT44" s="1867"/>
      <c r="BU44" s="1867"/>
      <c r="BV44" s="1867"/>
      <c r="BW44" s="1867"/>
      <c r="BX44" s="1867"/>
      <c r="BY44" s="1867"/>
      <c r="BZ44" s="1867"/>
      <c r="CA44" s="1867"/>
      <c r="CB44" s="1867"/>
      <c r="CC44" s="1867"/>
      <c r="CD44" s="1867"/>
      <c r="CE44" s="1867"/>
      <c r="CF44" s="1868"/>
      <c r="CG44" s="1869">
        <v>0</v>
      </c>
      <c r="CH44" s="1867"/>
      <c r="CI44" s="1867"/>
      <c r="CJ44" s="1867"/>
      <c r="CK44" s="1867"/>
      <c r="CL44" s="1867"/>
      <c r="CM44" s="1867"/>
      <c r="CN44" s="1867"/>
      <c r="CO44" s="1867"/>
      <c r="CP44" s="1867"/>
      <c r="CQ44" s="1867"/>
      <c r="CR44" s="1867"/>
      <c r="CS44" s="1867"/>
      <c r="CT44" s="1867"/>
      <c r="CU44" s="1867"/>
      <c r="CV44" s="1867"/>
      <c r="CW44" s="1867"/>
      <c r="CX44" s="1867"/>
      <c r="CY44" s="1867"/>
      <c r="CZ44" s="1867"/>
      <c r="DA44" s="1867"/>
      <c r="DB44" s="1867"/>
      <c r="DC44" s="1867"/>
      <c r="DD44" s="1867"/>
      <c r="DE44" s="1867"/>
      <c r="DF44" s="1867"/>
      <c r="DG44" s="1867"/>
      <c r="DH44" s="1868"/>
      <c r="DI44" s="1869">
        <v>0</v>
      </c>
      <c r="DJ44" s="1867"/>
      <c r="DK44" s="1867"/>
      <c r="DL44" s="1867"/>
      <c r="DM44" s="1867"/>
      <c r="DN44" s="1867"/>
      <c r="DO44" s="1867"/>
      <c r="DP44" s="1867"/>
      <c r="DQ44" s="1867"/>
      <c r="DR44" s="1867"/>
      <c r="DS44" s="1867"/>
      <c r="DT44" s="1867"/>
      <c r="DU44" s="1867"/>
      <c r="DV44" s="1867"/>
      <c r="DW44" s="1867"/>
      <c r="DX44" s="1867"/>
      <c r="DY44" s="1867"/>
      <c r="DZ44" s="1867"/>
      <c r="EA44" s="1867"/>
      <c r="EB44" s="1867"/>
      <c r="EC44" s="1867"/>
      <c r="ED44" s="1867"/>
      <c r="EE44" s="1867"/>
      <c r="EF44" s="1867"/>
      <c r="EG44" s="1867"/>
      <c r="EH44" s="1867"/>
      <c r="EI44" s="1867"/>
      <c r="EJ44" s="1870"/>
    </row>
    <row r="45" spans="1:163" s="269" customFormat="1" ht="27.75" customHeight="1" thickBot="1">
      <c r="A45" s="129"/>
      <c r="B45" s="1871" t="s">
        <v>289</v>
      </c>
      <c r="C45" s="1871"/>
      <c r="D45" s="1871"/>
      <c r="E45" s="1871"/>
      <c r="F45" s="1871"/>
      <c r="G45" s="1871"/>
      <c r="H45" s="1871"/>
      <c r="I45" s="1871"/>
      <c r="J45" s="1871"/>
      <c r="K45" s="1871"/>
      <c r="L45" s="1871"/>
      <c r="M45" s="1871"/>
      <c r="N45" s="1871"/>
      <c r="O45" s="1871"/>
      <c r="P45" s="1871"/>
      <c r="Q45" s="1871"/>
      <c r="R45" s="1871"/>
      <c r="S45" s="1871"/>
      <c r="T45" s="1871"/>
      <c r="U45" s="1871"/>
      <c r="V45" s="1871"/>
      <c r="W45" s="1871"/>
      <c r="X45" s="1871"/>
      <c r="Y45" s="1871"/>
      <c r="Z45" s="1871"/>
      <c r="AA45" s="1871"/>
      <c r="AB45" s="1871"/>
      <c r="AC45" s="1871"/>
      <c r="AD45" s="1871"/>
      <c r="AE45" s="1871"/>
      <c r="AF45" s="1871"/>
      <c r="AG45" s="1871"/>
      <c r="AH45" s="1871"/>
      <c r="AI45" s="1871"/>
      <c r="AJ45" s="1871"/>
      <c r="AK45" s="1871"/>
      <c r="AL45" s="1871"/>
      <c r="AM45" s="1871"/>
      <c r="AN45" s="1871"/>
      <c r="AO45" s="1871"/>
      <c r="AP45" s="1871"/>
      <c r="AQ45" s="1872"/>
      <c r="AR45" s="579">
        <v>5329</v>
      </c>
      <c r="AS45" s="580"/>
      <c r="AT45" s="580"/>
      <c r="AU45" s="580"/>
      <c r="AV45" s="580"/>
      <c r="AW45" s="580"/>
      <c r="AX45" s="580"/>
      <c r="AY45" s="580"/>
      <c r="AZ45" s="580"/>
      <c r="BA45" s="580"/>
      <c r="BB45" s="580"/>
      <c r="BC45" s="580"/>
      <c r="BD45" s="635"/>
      <c r="BE45" s="1873">
        <v>0</v>
      </c>
      <c r="BF45" s="1874"/>
      <c r="BG45" s="1874"/>
      <c r="BH45" s="1874"/>
      <c r="BI45" s="1874"/>
      <c r="BJ45" s="1874"/>
      <c r="BK45" s="1874"/>
      <c r="BL45" s="1874"/>
      <c r="BM45" s="1874"/>
      <c r="BN45" s="1874"/>
      <c r="BO45" s="1874"/>
      <c r="BP45" s="1874"/>
      <c r="BQ45" s="1874"/>
      <c r="BR45" s="1874"/>
      <c r="BS45" s="1874"/>
      <c r="BT45" s="1874"/>
      <c r="BU45" s="1874"/>
      <c r="BV45" s="1874"/>
      <c r="BW45" s="1874"/>
      <c r="BX45" s="1874"/>
      <c r="BY45" s="1874"/>
      <c r="BZ45" s="1874"/>
      <c r="CA45" s="1874"/>
      <c r="CB45" s="1874"/>
      <c r="CC45" s="1874"/>
      <c r="CD45" s="1874"/>
      <c r="CE45" s="1874"/>
      <c r="CF45" s="1875"/>
      <c r="CG45" s="1876">
        <v>0</v>
      </c>
      <c r="CH45" s="1874"/>
      <c r="CI45" s="1874"/>
      <c r="CJ45" s="1874"/>
      <c r="CK45" s="1874"/>
      <c r="CL45" s="1874"/>
      <c r="CM45" s="1874"/>
      <c r="CN45" s="1874"/>
      <c r="CO45" s="1874"/>
      <c r="CP45" s="1874"/>
      <c r="CQ45" s="1874"/>
      <c r="CR45" s="1874"/>
      <c r="CS45" s="1874"/>
      <c r="CT45" s="1874"/>
      <c r="CU45" s="1874"/>
      <c r="CV45" s="1874"/>
      <c r="CW45" s="1874"/>
      <c r="CX45" s="1874"/>
      <c r="CY45" s="1874"/>
      <c r="CZ45" s="1874"/>
      <c r="DA45" s="1874"/>
      <c r="DB45" s="1874"/>
      <c r="DC45" s="1874"/>
      <c r="DD45" s="1874"/>
      <c r="DE45" s="1874"/>
      <c r="DF45" s="1874"/>
      <c r="DG45" s="1874"/>
      <c r="DH45" s="1875"/>
      <c r="DI45" s="1876">
        <v>0</v>
      </c>
      <c r="DJ45" s="1874"/>
      <c r="DK45" s="1874"/>
      <c r="DL45" s="1874"/>
      <c r="DM45" s="1874"/>
      <c r="DN45" s="1874"/>
      <c r="DO45" s="1874"/>
      <c r="DP45" s="1874"/>
      <c r="DQ45" s="1874"/>
      <c r="DR45" s="1874"/>
      <c r="DS45" s="1874"/>
      <c r="DT45" s="1874"/>
      <c r="DU45" s="1874"/>
      <c r="DV45" s="1874"/>
      <c r="DW45" s="1874"/>
      <c r="DX45" s="1874"/>
      <c r="DY45" s="1874"/>
      <c r="DZ45" s="1874"/>
      <c r="EA45" s="1874"/>
      <c r="EB45" s="1874"/>
      <c r="EC45" s="1874"/>
      <c r="ED45" s="1874"/>
      <c r="EE45" s="1874"/>
      <c r="EF45" s="1874"/>
      <c r="EG45" s="1874"/>
      <c r="EH45" s="1874"/>
      <c r="EI45" s="1874"/>
      <c r="EJ45" s="1877"/>
    </row>
    <row r="46" spans="1:163" s="270" customFormat="1" ht="20.100000000000001" customHeight="1">
      <c r="FG46" s="267"/>
    </row>
  </sheetData>
  <mergeCells count="250">
    <mergeCell ref="B44:AQ44"/>
    <mergeCell ref="AR44:BD44"/>
    <mergeCell ref="BE44:CF44"/>
    <mergeCell ref="CG44:DH44"/>
    <mergeCell ref="DI44:EJ44"/>
    <mergeCell ref="B45:AQ45"/>
    <mergeCell ref="AR45:BD45"/>
    <mergeCell ref="BE45:CF45"/>
    <mergeCell ref="CG45:DH45"/>
    <mergeCell ref="DI45:EJ45"/>
    <mergeCell ref="B42:AQ42"/>
    <mergeCell ref="AR42:BD42"/>
    <mergeCell ref="BE42:CF43"/>
    <mergeCell ref="CG42:DH43"/>
    <mergeCell ref="DI42:EJ43"/>
    <mergeCell ref="B43:AQ43"/>
    <mergeCell ref="AR43:BD43"/>
    <mergeCell ref="B40:AQ40"/>
    <mergeCell ref="AR40:BD40"/>
    <mergeCell ref="BE40:CF40"/>
    <mergeCell ref="CG40:DH40"/>
    <mergeCell ref="DI40:EJ40"/>
    <mergeCell ref="B41:AQ41"/>
    <mergeCell ref="AR41:BD41"/>
    <mergeCell ref="BE41:CF41"/>
    <mergeCell ref="CG41:DH41"/>
    <mergeCell ref="DI41:EJ41"/>
    <mergeCell ref="B38:AQ38"/>
    <mergeCell ref="AR38:BD38"/>
    <mergeCell ref="BE38:CF39"/>
    <mergeCell ref="CG38:DH39"/>
    <mergeCell ref="DI38:EJ39"/>
    <mergeCell ref="B39:AQ39"/>
    <mergeCell ref="AR39:BD39"/>
    <mergeCell ref="BQ35:BT35"/>
    <mergeCell ref="CN35:CQ35"/>
    <mergeCell ref="CR35:CW35"/>
    <mergeCell ref="DP35:DS35"/>
    <mergeCell ref="DT35:DY35"/>
    <mergeCell ref="B37:AQ37"/>
    <mergeCell ref="AR37:BD37"/>
    <mergeCell ref="BE37:CF37"/>
    <mergeCell ref="CG37:DH37"/>
    <mergeCell ref="DI37:EJ37"/>
    <mergeCell ref="A32:EJ32"/>
    <mergeCell ref="A34:AQ36"/>
    <mergeCell ref="AR34:BD36"/>
    <mergeCell ref="BM34:CB34"/>
    <mergeCell ref="CG34:DH34"/>
    <mergeCell ref="DI34:EJ34"/>
    <mergeCell ref="BM35:BP35"/>
    <mergeCell ref="BP29:CA30"/>
    <mergeCell ref="CB29:CC30"/>
    <mergeCell ref="CD29:CM30"/>
    <mergeCell ref="CN29:CO30"/>
    <mergeCell ref="CP29:DB30"/>
    <mergeCell ref="DC29:DT30"/>
    <mergeCell ref="B27:S30"/>
    <mergeCell ref="DC27:DT28"/>
    <mergeCell ref="DU27:EG28"/>
    <mergeCell ref="EH27:ET28"/>
    <mergeCell ref="EU27:FG28"/>
    <mergeCell ref="T29:AD30"/>
    <mergeCell ref="AE29:AJ29"/>
    <mergeCell ref="AK29:AM29"/>
    <mergeCell ref="AN29:AQ29"/>
    <mergeCell ref="AR29:BC30"/>
    <mergeCell ref="BD29:BO30"/>
    <mergeCell ref="BD27:BO28"/>
    <mergeCell ref="BP27:CA28"/>
    <mergeCell ref="CB27:CC28"/>
    <mergeCell ref="CD27:CM28"/>
    <mergeCell ref="CN27:CO28"/>
    <mergeCell ref="CP27:DB28"/>
    <mergeCell ref="T27:AD28"/>
    <mergeCell ref="AE27:AJ27"/>
    <mergeCell ref="AK27:AM27"/>
    <mergeCell ref="AN27:AQ27"/>
    <mergeCell ref="AR27:BC28"/>
    <mergeCell ref="DU29:EG30"/>
    <mergeCell ref="EH29:ET30"/>
    <mergeCell ref="EU29:FG30"/>
    <mergeCell ref="DC26:DT26"/>
    <mergeCell ref="DU26:EG26"/>
    <mergeCell ref="EH26:ET26"/>
    <mergeCell ref="EU26:FG26"/>
    <mergeCell ref="DC24:DT25"/>
    <mergeCell ref="DU24:EG25"/>
    <mergeCell ref="EH24:ET25"/>
    <mergeCell ref="EU24:FG25"/>
    <mergeCell ref="CD24:CM25"/>
    <mergeCell ref="CN24:CO25"/>
    <mergeCell ref="CP24:DB25"/>
    <mergeCell ref="CD22:CM23"/>
    <mergeCell ref="CN22:CO23"/>
    <mergeCell ref="CP22:DB23"/>
    <mergeCell ref="B26:S26"/>
    <mergeCell ref="T26:AD26"/>
    <mergeCell ref="AE26:AQ26"/>
    <mergeCell ref="AR26:BC26"/>
    <mergeCell ref="BD26:BO26"/>
    <mergeCell ref="BP26:CA26"/>
    <mergeCell ref="BD24:BO25"/>
    <mergeCell ref="BP24:CA25"/>
    <mergeCell ref="CB24:CC25"/>
    <mergeCell ref="CB26:CO26"/>
    <mergeCell ref="CP26:DB26"/>
    <mergeCell ref="B24:S25"/>
    <mergeCell ref="T24:AD25"/>
    <mergeCell ref="AE24:AJ24"/>
    <mergeCell ref="AK24:AM24"/>
    <mergeCell ref="AN24:AQ24"/>
    <mergeCell ref="AR24:BC25"/>
    <mergeCell ref="BD22:BO23"/>
    <mergeCell ref="BP22:CA23"/>
    <mergeCell ref="CB22:CC23"/>
    <mergeCell ref="BP18:CA19"/>
    <mergeCell ref="CB18:CC19"/>
    <mergeCell ref="CD18:CM19"/>
    <mergeCell ref="CN18:CO19"/>
    <mergeCell ref="DC20:DT21"/>
    <mergeCell ref="DU20:EG21"/>
    <mergeCell ref="EH20:ET21"/>
    <mergeCell ref="EU20:FG21"/>
    <mergeCell ref="B22:S23"/>
    <mergeCell ref="T22:AD23"/>
    <mergeCell ref="AE22:AJ22"/>
    <mergeCell ref="AK22:AM22"/>
    <mergeCell ref="AN22:AQ22"/>
    <mergeCell ref="AR22:BC23"/>
    <mergeCell ref="BD20:BO21"/>
    <mergeCell ref="BP20:CA21"/>
    <mergeCell ref="CB20:CC21"/>
    <mergeCell ref="CD20:CM21"/>
    <mergeCell ref="CN20:CO21"/>
    <mergeCell ref="CP20:DB21"/>
    <mergeCell ref="DC22:DT23"/>
    <mergeCell ref="DU22:EG23"/>
    <mergeCell ref="EH22:ET23"/>
    <mergeCell ref="EU22:FG23"/>
    <mergeCell ref="CP15:DB16"/>
    <mergeCell ref="DC15:DT16"/>
    <mergeCell ref="CP17:DB17"/>
    <mergeCell ref="DC17:DT17"/>
    <mergeCell ref="DU17:EG17"/>
    <mergeCell ref="EH17:ET17"/>
    <mergeCell ref="EU17:FG17"/>
    <mergeCell ref="B18:S21"/>
    <mergeCell ref="T18:AD19"/>
    <mergeCell ref="AE18:AJ18"/>
    <mergeCell ref="AK18:AM18"/>
    <mergeCell ref="AN18:AQ18"/>
    <mergeCell ref="CP18:DB19"/>
    <mergeCell ref="DC18:DT19"/>
    <mergeCell ref="DU18:EG19"/>
    <mergeCell ref="EH18:ET19"/>
    <mergeCell ref="EU18:FG19"/>
    <mergeCell ref="T20:AD21"/>
    <mergeCell ref="AE20:AJ20"/>
    <mergeCell ref="AK20:AM20"/>
    <mergeCell ref="AN20:AQ20"/>
    <mergeCell ref="AR20:BC21"/>
    <mergeCell ref="AR18:BC19"/>
    <mergeCell ref="BD18:BO19"/>
    <mergeCell ref="B17:S17"/>
    <mergeCell ref="T17:AD17"/>
    <mergeCell ref="AE17:AQ17"/>
    <mergeCell ref="AR17:BC17"/>
    <mergeCell ref="BD17:BO17"/>
    <mergeCell ref="BP17:CA17"/>
    <mergeCell ref="CB17:CO17"/>
    <mergeCell ref="BP15:CA16"/>
    <mergeCell ref="CB15:CC16"/>
    <mergeCell ref="CD15:CM16"/>
    <mergeCell ref="CN15:CO16"/>
    <mergeCell ref="CD11:CM12"/>
    <mergeCell ref="CN11:CO12"/>
    <mergeCell ref="CP11:DB12"/>
    <mergeCell ref="DC11:DT12"/>
    <mergeCell ref="B9:S12"/>
    <mergeCell ref="DU13:EG14"/>
    <mergeCell ref="EH13:ET14"/>
    <mergeCell ref="EU13:FG14"/>
    <mergeCell ref="B15:S16"/>
    <mergeCell ref="T15:AD16"/>
    <mergeCell ref="AE15:AJ15"/>
    <mergeCell ref="AK15:AM15"/>
    <mergeCell ref="AN15:AQ15"/>
    <mergeCell ref="AR15:BC16"/>
    <mergeCell ref="BD15:BO16"/>
    <mergeCell ref="BP13:CA14"/>
    <mergeCell ref="CB13:CC14"/>
    <mergeCell ref="CD13:CM14"/>
    <mergeCell ref="CN13:CO14"/>
    <mergeCell ref="CP13:DB14"/>
    <mergeCell ref="DC13:DT14"/>
    <mergeCell ref="DU15:EG16"/>
    <mergeCell ref="EH15:ET16"/>
    <mergeCell ref="EU15:FG16"/>
    <mergeCell ref="B13:S14"/>
    <mergeCell ref="T13:AD14"/>
    <mergeCell ref="AE13:AJ13"/>
    <mergeCell ref="AK13:AM13"/>
    <mergeCell ref="AN13:AQ13"/>
    <mergeCell ref="AR13:BC14"/>
    <mergeCell ref="BD13:BO14"/>
    <mergeCell ref="BP11:CA12"/>
    <mergeCell ref="CB11:CC12"/>
    <mergeCell ref="DC9:DT10"/>
    <mergeCell ref="DU9:EG10"/>
    <mergeCell ref="EH9:ET10"/>
    <mergeCell ref="EU9:FG10"/>
    <mergeCell ref="T11:AD12"/>
    <mergeCell ref="AE11:AJ11"/>
    <mergeCell ref="AK11:AM11"/>
    <mergeCell ref="AN11:AQ11"/>
    <mergeCell ref="AR11:BC12"/>
    <mergeCell ref="BD11:BO12"/>
    <mergeCell ref="BD9:BO10"/>
    <mergeCell ref="BP9:CA10"/>
    <mergeCell ref="CB9:CC10"/>
    <mergeCell ref="CD9:CM10"/>
    <mergeCell ref="CN9:CO10"/>
    <mergeCell ref="CP9:DB10"/>
    <mergeCell ref="T9:AD10"/>
    <mergeCell ref="AE9:AJ9"/>
    <mergeCell ref="AK9:AM9"/>
    <mergeCell ref="AN9:AQ9"/>
    <mergeCell ref="AR9:BC10"/>
    <mergeCell ref="DU11:EG12"/>
    <mergeCell ref="EH11:ET12"/>
    <mergeCell ref="EU11:FG12"/>
    <mergeCell ref="BP7:CA8"/>
    <mergeCell ref="CB7:DB7"/>
    <mergeCell ref="DC7:DT8"/>
    <mergeCell ref="DU7:EG8"/>
    <mergeCell ref="EH7:ET8"/>
    <mergeCell ref="EU7:FG8"/>
    <mergeCell ref="CB8:CO8"/>
    <mergeCell ref="CP8:DB8"/>
    <mergeCell ref="A2:FG2"/>
    <mergeCell ref="A4:FG4"/>
    <mergeCell ref="A6:S8"/>
    <mergeCell ref="T6:AD8"/>
    <mergeCell ref="AE6:AQ8"/>
    <mergeCell ref="AR6:BO6"/>
    <mergeCell ref="BP6:EG6"/>
    <mergeCell ref="EH6:FG6"/>
    <mergeCell ref="AR7:BC8"/>
    <mergeCell ref="BD7:BO8"/>
  </mergeCells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8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I28"/>
  <sheetViews>
    <sheetView topLeftCell="D1" zoomScaleNormal="100" zoomScaleSheetLayoutView="80" workbookViewId="0">
      <selection activeCell="EV15" sqref="EV15:FI15"/>
    </sheetView>
  </sheetViews>
  <sheetFormatPr defaultColWidth="0.85546875" defaultRowHeight="12" customHeight="1"/>
  <cols>
    <col min="1" max="18" width="0.85546875" style="123"/>
    <col min="19" max="19" width="5" style="123" customWidth="1"/>
    <col min="20" max="83" width="0.85546875" style="123"/>
    <col min="84" max="97" width="0" style="123" hidden="1" customWidth="1"/>
    <col min="98" max="110" width="0.85546875" style="123"/>
    <col min="111" max="111" width="1.28515625" style="123" customWidth="1"/>
    <col min="112" max="120" width="1.28515625" style="123" hidden="1" customWidth="1"/>
    <col min="121" max="121" width="0.7109375" style="123" hidden="1" customWidth="1"/>
    <col min="122" max="124" width="1.28515625" style="123" hidden="1" customWidth="1"/>
    <col min="125" max="176" width="0.85546875" style="123"/>
    <col min="177" max="177" width="2.85546875" style="123" customWidth="1"/>
    <col min="178" max="16384" width="0.85546875" style="123"/>
  </cols>
  <sheetData>
    <row r="1" spans="1:191" ht="15" customHeight="1">
      <c r="A1" s="1740" t="s">
        <v>290</v>
      </c>
      <c r="B1" s="1740"/>
      <c r="C1" s="1740"/>
      <c r="D1" s="1740"/>
      <c r="E1" s="1740"/>
      <c r="F1" s="1740"/>
      <c r="G1" s="1740"/>
      <c r="H1" s="1740"/>
      <c r="I1" s="1740"/>
      <c r="J1" s="1740"/>
      <c r="K1" s="1740"/>
      <c r="L1" s="1740"/>
      <c r="M1" s="1740"/>
      <c r="N1" s="1740"/>
      <c r="O1" s="1740"/>
      <c r="P1" s="1740"/>
      <c r="Q1" s="1740"/>
      <c r="R1" s="1740"/>
      <c r="S1" s="1740"/>
      <c r="T1" s="1740"/>
      <c r="U1" s="1740"/>
      <c r="V1" s="1740"/>
      <c r="W1" s="1740"/>
      <c r="X1" s="1740"/>
      <c r="Y1" s="1740"/>
      <c r="Z1" s="1740"/>
      <c r="AA1" s="1740"/>
      <c r="AB1" s="1740"/>
      <c r="AC1" s="1740"/>
      <c r="AD1" s="1740"/>
      <c r="AE1" s="1740"/>
      <c r="AF1" s="1740"/>
      <c r="AG1" s="1740"/>
      <c r="AH1" s="1740"/>
      <c r="AI1" s="1740"/>
      <c r="AJ1" s="1740"/>
      <c r="AK1" s="1740"/>
      <c r="AL1" s="1740"/>
      <c r="AM1" s="1740"/>
      <c r="AN1" s="1740"/>
      <c r="AO1" s="1740"/>
      <c r="AP1" s="1740"/>
      <c r="AQ1" s="1740"/>
      <c r="AR1" s="1740"/>
      <c r="AS1" s="1740"/>
      <c r="AT1" s="1740"/>
      <c r="AU1" s="1740"/>
      <c r="AV1" s="1740"/>
      <c r="AW1" s="1740"/>
      <c r="AX1" s="1740"/>
      <c r="AY1" s="1740"/>
      <c r="AZ1" s="1740"/>
      <c r="BA1" s="1740"/>
      <c r="BB1" s="1740"/>
      <c r="BC1" s="1740"/>
      <c r="BD1" s="1740"/>
      <c r="BE1" s="1740"/>
      <c r="BF1" s="1740"/>
      <c r="BG1" s="1740"/>
      <c r="BH1" s="1740"/>
      <c r="BI1" s="1740"/>
      <c r="BJ1" s="1740"/>
      <c r="BK1" s="1740"/>
      <c r="BL1" s="1740"/>
      <c r="BM1" s="1740"/>
      <c r="BN1" s="1740"/>
      <c r="BO1" s="1740"/>
      <c r="BP1" s="1740"/>
      <c r="BQ1" s="1740"/>
      <c r="BR1" s="1740"/>
      <c r="BS1" s="1740"/>
      <c r="BT1" s="1740"/>
      <c r="BU1" s="1740"/>
      <c r="BV1" s="1740"/>
      <c r="BW1" s="1740"/>
      <c r="BX1" s="1740"/>
      <c r="BY1" s="1740"/>
      <c r="BZ1" s="1740"/>
      <c r="CA1" s="1740"/>
      <c r="CB1" s="1740"/>
      <c r="CC1" s="1740"/>
      <c r="CD1" s="1740"/>
      <c r="CE1" s="1740"/>
      <c r="CF1" s="1740"/>
      <c r="CG1" s="1740"/>
      <c r="CH1" s="1740"/>
      <c r="CI1" s="1740"/>
      <c r="CJ1" s="1740"/>
      <c r="CK1" s="1740"/>
      <c r="CL1" s="1740"/>
      <c r="CM1" s="1740"/>
      <c r="CN1" s="1740"/>
      <c r="CO1" s="1740"/>
      <c r="CP1" s="1740"/>
      <c r="CQ1" s="1740"/>
      <c r="CR1" s="1740"/>
      <c r="CS1" s="1740"/>
      <c r="CT1" s="1740"/>
      <c r="CU1" s="1740"/>
      <c r="CV1" s="1740"/>
      <c r="CW1" s="1740"/>
      <c r="CX1" s="1740"/>
      <c r="CY1" s="1740"/>
      <c r="CZ1" s="1740"/>
      <c r="DA1" s="1740"/>
      <c r="DB1" s="1740"/>
      <c r="DC1" s="1740"/>
      <c r="DD1" s="1740"/>
      <c r="DE1" s="1740"/>
      <c r="DF1" s="1740"/>
      <c r="DG1" s="1740"/>
      <c r="DH1" s="1740"/>
      <c r="DI1" s="1740"/>
      <c r="DJ1" s="1740"/>
      <c r="DK1" s="1740"/>
      <c r="DL1" s="1740"/>
      <c r="DM1" s="1740"/>
      <c r="DN1" s="1740"/>
      <c r="DO1" s="1740"/>
      <c r="DP1" s="1740"/>
      <c r="DQ1" s="1740"/>
      <c r="DR1" s="1740"/>
      <c r="DS1" s="1740"/>
      <c r="DT1" s="1740"/>
      <c r="DU1" s="1740"/>
      <c r="DV1" s="1740"/>
      <c r="DW1" s="1740"/>
      <c r="DX1" s="1740"/>
      <c r="DY1" s="1740"/>
      <c r="DZ1" s="1740"/>
      <c r="EA1" s="1740"/>
      <c r="EB1" s="1740"/>
      <c r="EC1" s="1740"/>
      <c r="ED1" s="1740"/>
      <c r="EE1" s="1740"/>
      <c r="EF1" s="1740"/>
      <c r="EG1" s="1740"/>
      <c r="EH1" s="1740"/>
      <c r="EI1" s="1740"/>
      <c r="EJ1" s="1740"/>
      <c r="EK1" s="1740"/>
      <c r="EL1" s="1740"/>
      <c r="EM1" s="1740"/>
      <c r="EN1" s="1740"/>
      <c r="EO1" s="1740"/>
      <c r="EP1" s="1740"/>
      <c r="EQ1" s="1740"/>
      <c r="ER1" s="1740"/>
      <c r="ES1" s="1740"/>
      <c r="ET1" s="1740"/>
      <c r="EU1" s="1740"/>
      <c r="EV1" s="1740"/>
      <c r="EW1" s="1740"/>
      <c r="EX1" s="1740"/>
      <c r="EY1" s="1740"/>
      <c r="EZ1" s="1740"/>
      <c r="FA1" s="1740"/>
      <c r="FB1" s="1740"/>
      <c r="FC1" s="1740"/>
      <c r="FD1" s="1740"/>
      <c r="FE1" s="1740"/>
      <c r="FF1" s="1740"/>
      <c r="FG1" s="1740"/>
      <c r="FH1" s="1740"/>
      <c r="FI1" s="1740"/>
      <c r="FJ1" s="1740"/>
      <c r="FK1" s="1740"/>
      <c r="FL1" s="1740"/>
      <c r="FM1" s="1740"/>
      <c r="FN1" s="1740"/>
      <c r="FO1" s="1740"/>
      <c r="FP1" s="1740"/>
      <c r="FQ1" s="1740"/>
      <c r="FR1" s="1740"/>
      <c r="FS1" s="1740"/>
      <c r="FT1" s="1740"/>
      <c r="FU1" s="1740"/>
      <c r="FV1" s="1740"/>
      <c r="FW1" s="1740"/>
      <c r="FX1" s="1740"/>
      <c r="FY1" s="1740"/>
      <c r="FZ1" s="1740"/>
      <c r="GA1" s="1740"/>
      <c r="GB1" s="1740"/>
      <c r="GC1" s="1740"/>
      <c r="GD1" s="1740"/>
      <c r="GE1" s="1740"/>
      <c r="GF1" s="1740"/>
      <c r="GG1" s="1740"/>
      <c r="GH1" s="1740"/>
      <c r="GI1" s="1740"/>
    </row>
    <row r="2" spans="1:191" ht="5.25" customHeight="1"/>
    <row r="3" spans="1:191" s="121" customFormat="1" ht="14.25" customHeight="1">
      <c r="A3" s="1740" t="s">
        <v>291</v>
      </c>
      <c r="B3" s="1740"/>
      <c r="C3" s="1740"/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0"/>
      <c r="Y3" s="1740"/>
      <c r="Z3" s="1740"/>
      <c r="AA3" s="1740"/>
      <c r="AB3" s="1740"/>
      <c r="AC3" s="1740"/>
      <c r="AD3" s="1740"/>
      <c r="AE3" s="1740"/>
      <c r="AF3" s="1740"/>
      <c r="AG3" s="1740"/>
      <c r="AH3" s="1740"/>
      <c r="AI3" s="1740"/>
      <c r="AJ3" s="1740"/>
      <c r="AK3" s="1740"/>
      <c r="AL3" s="1740"/>
      <c r="AM3" s="1740"/>
      <c r="AN3" s="1740"/>
      <c r="AO3" s="1740"/>
      <c r="AP3" s="1740"/>
      <c r="AQ3" s="1740"/>
      <c r="AR3" s="1740"/>
      <c r="AS3" s="1740"/>
      <c r="AT3" s="1740"/>
      <c r="AU3" s="1740"/>
      <c r="AV3" s="1740"/>
      <c r="AW3" s="1740"/>
      <c r="AX3" s="1740"/>
      <c r="AY3" s="1740"/>
      <c r="AZ3" s="1740"/>
      <c r="BA3" s="1740"/>
      <c r="BB3" s="1740"/>
      <c r="BC3" s="1740"/>
      <c r="BD3" s="1740"/>
      <c r="BE3" s="1740"/>
      <c r="BF3" s="1740"/>
      <c r="BG3" s="1740"/>
      <c r="BH3" s="1740"/>
      <c r="BI3" s="1740"/>
      <c r="BJ3" s="1740"/>
      <c r="BK3" s="1740"/>
      <c r="BL3" s="1740"/>
      <c r="BM3" s="1740"/>
      <c r="BN3" s="1740"/>
      <c r="BO3" s="1740"/>
      <c r="BP3" s="1740"/>
      <c r="BQ3" s="1740"/>
      <c r="BR3" s="1740"/>
      <c r="BS3" s="1740"/>
      <c r="BT3" s="1740"/>
      <c r="BU3" s="1740"/>
      <c r="BV3" s="1740"/>
      <c r="BW3" s="1740"/>
      <c r="BX3" s="1740"/>
      <c r="BY3" s="1740"/>
      <c r="BZ3" s="1740"/>
      <c r="CA3" s="1740"/>
      <c r="CB3" s="1740"/>
      <c r="CC3" s="1740"/>
      <c r="CD3" s="1740"/>
      <c r="CE3" s="1740"/>
      <c r="CF3" s="1740"/>
      <c r="CG3" s="1740"/>
      <c r="CH3" s="1740"/>
      <c r="CI3" s="1740"/>
      <c r="CJ3" s="1740"/>
      <c r="CK3" s="1740"/>
      <c r="CL3" s="1740"/>
      <c r="CM3" s="1740"/>
      <c r="CN3" s="1740"/>
      <c r="CO3" s="1740"/>
      <c r="CP3" s="1740"/>
      <c r="CQ3" s="1740"/>
      <c r="CR3" s="1740"/>
      <c r="CS3" s="1740"/>
      <c r="CT3" s="1740"/>
      <c r="CU3" s="1740"/>
      <c r="CV3" s="1740"/>
      <c r="CW3" s="1740"/>
      <c r="CX3" s="1740"/>
      <c r="CY3" s="1740"/>
      <c r="CZ3" s="1740"/>
      <c r="DA3" s="1740"/>
      <c r="DB3" s="1740"/>
      <c r="DC3" s="1740"/>
      <c r="DD3" s="1740"/>
      <c r="DE3" s="1740"/>
      <c r="DF3" s="1740"/>
      <c r="DG3" s="1740"/>
      <c r="DH3" s="1740"/>
      <c r="DI3" s="1740"/>
      <c r="DJ3" s="1740"/>
      <c r="DK3" s="1740"/>
      <c r="DL3" s="1740"/>
      <c r="DM3" s="1740"/>
      <c r="DN3" s="1740"/>
      <c r="DO3" s="1740"/>
      <c r="DP3" s="1740"/>
      <c r="DQ3" s="1740"/>
      <c r="DR3" s="1740"/>
      <c r="DS3" s="1740"/>
      <c r="DT3" s="1740"/>
      <c r="DU3" s="1740"/>
      <c r="DV3" s="1740"/>
      <c r="DW3" s="1740"/>
      <c r="DX3" s="1740"/>
      <c r="DY3" s="1740"/>
      <c r="DZ3" s="1740"/>
      <c r="EA3" s="1740"/>
      <c r="EB3" s="1740"/>
      <c r="EC3" s="1740"/>
      <c r="ED3" s="1740"/>
      <c r="EE3" s="1740"/>
      <c r="EF3" s="1740"/>
      <c r="EG3" s="1740"/>
      <c r="EH3" s="1740"/>
      <c r="EI3" s="1740"/>
      <c r="EJ3" s="1740"/>
      <c r="EK3" s="1740"/>
      <c r="EL3" s="1740"/>
      <c r="EM3" s="1740"/>
      <c r="EN3" s="1740"/>
      <c r="EO3" s="1740"/>
      <c r="EP3" s="1740"/>
      <c r="EQ3" s="1740"/>
      <c r="ER3" s="1740"/>
      <c r="ES3" s="1740"/>
      <c r="ET3" s="1740"/>
      <c r="EU3" s="1740"/>
      <c r="EV3" s="1740"/>
      <c r="EW3" s="1740"/>
      <c r="EX3" s="1740"/>
      <c r="EY3" s="1740"/>
      <c r="EZ3" s="1740"/>
      <c r="FA3" s="1740"/>
      <c r="FB3" s="1740"/>
      <c r="FC3" s="1740"/>
      <c r="FD3" s="1740"/>
      <c r="FE3" s="1740"/>
      <c r="FF3" s="1740"/>
      <c r="FG3" s="1740"/>
      <c r="FH3" s="1740"/>
      <c r="FI3" s="1740"/>
      <c r="FJ3" s="1740"/>
      <c r="FK3" s="1740"/>
      <c r="FL3" s="1740"/>
      <c r="FM3" s="1740"/>
      <c r="FN3" s="1740"/>
      <c r="FO3" s="1740"/>
      <c r="FP3" s="1740"/>
      <c r="FQ3" s="1740"/>
      <c r="FR3" s="1740"/>
      <c r="FS3" s="1740"/>
      <c r="FT3" s="1740"/>
      <c r="FU3" s="1740"/>
      <c r="FV3" s="1740"/>
      <c r="FW3" s="1740"/>
      <c r="FX3" s="1740"/>
      <c r="FY3" s="1740"/>
      <c r="FZ3" s="1740"/>
      <c r="GA3" s="1740"/>
      <c r="GB3" s="1740"/>
      <c r="GC3" s="1740"/>
      <c r="GD3" s="1740"/>
      <c r="GE3" s="1740"/>
      <c r="GF3" s="1740"/>
      <c r="GG3" s="1740"/>
      <c r="GH3" s="1740"/>
    </row>
    <row r="4" spans="1:191" ht="12" customHeight="1">
      <c r="FY4" s="135" t="s">
        <v>514</v>
      </c>
      <c r="GB4" s="310"/>
      <c r="GC4" s="310"/>
      <c r="GD4" s="310"/>
    </row>
    <row r="5" spans="1:191" ht="15" customHeight="1">
      <c r="A5" s="1033" t="s">
        <v>127</v>
      </c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5"/>
      <c r="T5" s="1215" t="s">
        <v>370</v>
      </c>
      <c r="U5" s="1215"/>
      <c r="V5" s="1215"/>
      <c r="W5" s="1215"/>
      <c r="X5" s="1215"/>
      <c r="Y5" s="1215"/>
      <c r="Z5" s="1215"/>
      <c r="AA5" s="1215"/>
      <c r="AB5" s="1215"/>
      <c r="AC5" s="1215"/>
      <c r="AD5" s="1216"/>
      <c r="AE5" s="1033" t="s">
        <v>215</v>
      </c>
      <c r="AF5" s="1034"/>
      <c r="AG5" s="1034"/>
      <c r="AH5" s="1034"/>
      <c r="AI5" s="1034"/>
      <c r="AJ5" s="1034"/>
      <c r="AK5" s="1034"/>
      <c r="AL5" s="1034"/>
      <c r="AM5" s="1034"/>
      <c r="AN5" s="1034"/>
      <c r="AO5" s="1034"/>
      <c r="AP5" s="1034"/>
      <c r="AQ5" s="1035"/>
      <c r="AR5" s="1042" t="s">
        <v>216</v>
      </c>
      <c r="AS5" s="1043"/>
      <c r="AT5" s="1043"/>
      <c r="AU5" s="1043"/>
      <c r="AV5" s="1043"/>
      <c r="AW5" s="1043"/>
      <c r="AX5" s="1043"/>
      <c r="AY5" s="1043"/>
      <c r="AZ5" s="1043"/>
      <c r="BA5" s="1043"/>
      <c r="BB5" s="1043"/>
      <c r="BC5" s="1043"/>
      <c r="BD5" s="1043"/>
      <c r="BE5" s="1043"/>
      <c r="BF5" s="1043"/>
      <c r="BG5" s="1043"/>
      <c r="BH5" s="1043"/>
      <c r="BI5" s="1043"/>
      <c r="BJ5" s="1043"/>
      <c r="BK5" s="1043"/>
      <c r="BL5" s="1043"/>
      <c r="BM5" s="1043"/>
      <c r="BN5" s="1043"/>
      <c r="BO5" s="1043"/>
      <c r="BP5" s="1043"/>
      <c r="BQ5" s="1043"/>
      <c r="BR5" s="1044"/>
      <c r="BS5" s="1223" t="s">
        <v>217</v>
      </c>
      <c r="BT5" s="1224"/>
      <c r="BU5" s="1224"/>
      <c r="BV5" s="1224"/>
      <c r="BW5" s="1224"/>
      <c r="BX5" s="1224"/>
      <c r="BY5" s="1224"/>
      <c r="BZ5" s="1224"/>
      <c r="CA5" s="1224"/>
      <c r="CB5" s="1224"/>
      <c r="CC5" s="1224"/>
      <c r="CD5" s="1224"/>
      <c r="CE5" s="1224"/>
      <c r="CF5" s="1224"/>
      <c r="CG5" s="1224"/>
      <c r="CH5" s="1224"/>
      <c r="CI5" s="1224"/>
      <c r="CJ5" s="1224"/>
      <c r="CK5" s="1224"/>
      <c r="CL5" s="1224"/>
      <c r="CM5" s="1224"/>
      <c r="CN5" s="1224"/>
      <c r="CO5" s="1224"/>
      <c r="CP5" s="1224"/>
      <c r="CQ5" s="1224"/>
      <c r="CR5" s="1224"/>
      <c r="CS5" s="1224"/>
      <c r="CT5" s="1224"/>
      <c r="CU5" s="1224"/>
      <c r="CV5" s="1224"/>
      <c r="CW5" s="1224"/>
      <c r="CX5" s="1224"/>
      <c r="CY5" s="1224"/>
      <c r="CZ5" s="1224"/>
      <c r="DA5" s="1224"/>
      <c r="DB5" s="1224"/>
      <c r="DC5" s="1224"/>
      <c r="DD5" s="1224"/>
      <c r="DE5" s="1224"/>
      <c r="DF5" s="1224"/>
      <c r="DG5" s="1224"/>
      <c r="DH5" s="1224"/>
      <c r="DI5" s="1224"/>
      <c r="DJ5" s="1224"/>
      <c r="DK5" s="1224"/>
      <c r="DL5" s="1224"/>
      <c r="DM5" s="1224"/>
      <c r="DN5" s="1224"/>
      <c r="DO5" s="1224"/>
      <c r="DP5" s="1224"/>
      <c r="DQ5" s="1224"/>
      <c r="DR5" s="1224"/>
      <c r="DS5" s="1224"/>
      <c r="DT5" s="1224"/>
      <c r="DU5" s="1224"/>
      <c r="DV5" s="1224"/>
      <c r="DW5" s="1224"/>
      <c r="DX5" s="1224"/>
      <c r="DY5" s="1224"/>
      <c r="DZ5" s="1224"/>
      <c r="EA5" s="1224"/>
      <c r="EB5" s="1224"/>
      <c r="EC5" s="1224"/>
      <c r="ED5" s="1224"/>
      <c r="EE5" s="1224"/>
      <c r="EF5" s="1224"/>
      <c r="EG5" s="1224"/>
      <c r="EH5" s="1224"/>
      <c r="EI5" s="1224"/>
      <c r="EJ5" s="1224"/>
      <c r="EK5" s="1224"/>
      <c r="EL5" s="1224"/>
      <c r="EM5" s="1224"/>
      <c r="EN5" s="1224"/>
      <c r="EO5" s="1224"/>
      <c r="EP5" s="1224"/>
      <c r="EQ5" s="1224"/>
      <c r="ER5" s="1224"/>
      <c r="ES5" s="1224"/>
      <c r="ET5" s="1224"/>
      <c r="EU5" s="1224"/>
      <c r="EV5" s="1224"/>
      <c r="EW5" s="1224"/>
      <c r="EX5" s="1224"/>
      <c r="EY5" s="1224"/>
      <c r="EZ5" s="1224"/>
      <c r="FA5" s="1224"/>
      <c r="FB5" s="1224"/>
      <c r="FC5" s="1224"/>
      <c r="FD5" s="1224"/>
      <c r="FE5" s="1224"/>
      <c r="FF5" s="1224"/>
      <c r="FG5" s="1224"/>
      <c r="FH5" s="1224"/>
      <c r="FI5" s="1225"/>
      <c r="FJ5" s="1042" t="s">
        <v>218</v>
      </c>
      <c r="FK5" s="1043"/>
      <c r="FL5" s="1043"/>
      <c r="FM5" s="1043"/>
      <c r="FN5" s="1043"/>
      <c r="FO5" s="1043"/>
      <c r="FP5" s="1043"/>
      <c r="FQ5" s="1043"/>
      <c r="FR5" s="1043"/>
      <c r="FS5" s="1043"/>
      <c r="FT5" s="1043"/>
      <c r="FU5" s="1043"/>
      <c r="FV5" s="1043"/>
      <c r="FW5" s="1043"/>
      <c r="FX5" s="1043"/>
      <c r="FY5" s="1043"/>
      <c r="FZ5" s="1043"/>
      <c r="GA5" s="1043"/>
      <c r="GB5" s="1043"/>
      <c r="GC5" s="1043"/>
      <c r="GD5" s="1043"/>
      <c r="GE5" s="1043"/>
      <c r="GF5" s="1043"/>
      <c r="GG5" s="1043"/>
      <c r="GH5" s="1044"/>
    </row>
    <row r="6" spans="1:191" ht="13.5" customHeight="1">
      <c r="A6" s="1036"/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  <c r="N6" s="1037"/>
      <c r="O6" s="1037"/>
      <c r="P6" s="1037"/>
      <c r="Q6" s="1037"/>
      <c r="R6" s="1037"/>
      <c r="S6" s="1038"/>
      <c r="T6" s="1218"/>
      <c r="U6" s="1218"/>
      <c r="V6" s="1218"/>
      <c r="W6" s="1218"/>
      <c r="X6" s="1218"/>
      <c r="Y6" s="1218"/>
      <c r="Z6" s="1218"/>
      <c r="AA6" s="1218"/>
      <c r="AB6" s="1218"/>
      <c r="AC6" s="1218"/>
      <c r="AD6" s="1219"/>
      <c r="AE6" s="1036"/>
      <c r="AF6" s="1037"/>
      <c r="AG6" s="1037"/>
      <c r="AH6" s="1037"/>
      <c r="AI6" s="1037"/>
      <c r="AJ6" s="1037"/>
      <c r="AK6" s="1037"/>
      <c r="AL6" s="1037"/>
      <c r="AM6" s="1037"/>
      <c r="AN6" s="1037"/>
      <c r="AO6" s="1037"/>
      <c r="AP6" s="1037"/>
      <c r="AQ6" s="1038"/>
      <c r="AR6" s="1048" t="s">
        <v>515</v>
      </c>
      <c r="AS6" s="1049"/>
      <c r="AT6" s="1049"/>
      <c r="AU6" s="1049"/>
      <c r="AV6" s="1049"/>
      <c r="AW6" s="1049"/>
      <c r="AX6" s="1049"/>
      <c r="AY6" s="1049"/>
      <c r="AZ6" s="1049"/>
      <c r="BA6" s="1049"/>
      <c r="BB6" s="1049"/>
      <c r="BC6" s="1049"/>
      <c r="BD6" s="1050"/>
      <c r="BE6" s="1048" t="s">
        <v>292</v>
      </c>
      <c r="BF6" s="1049"/>
      <c r="BG6" s="1049"/>
      <c r="BH6" s="1049"/>
      <c r="BI6" s="1049"/>
      <c r="BJ6" s="1049"/>
      <c r="BK6" s="1049"/>
      <c r="BL6" s="1049"/>
      <c r="BM6" s="1049"/>
      <c r="BN6" s="1049"/>
      <c r="BO6" s="1049"/>
      <c r="BP6" s="1049"/>
      <c r="BQ6" s="1049"/>
      <c r="BR6" s="1050"/>
      <c r="BS6" s="1881" t="s">
        <v>219</v>
      </c>
      <c r="BT6" s="1881"/>
      <c r="BU6" s="1881"/>
      <c r="BV6" s="1881"/>
      <c r="BW6" s="1881"/>
      <c r="BX6" s="1881"/>
      <c r="BY6" s="1881"/>
      <c r="BZ6" s="1881"/>
      <c r="CA6" s="1881"/>
      <c r="CB6" s="1881"/>
      <c r="CC6" s="1881"/>
      <c r="CD6" s="1881"/>
      <c r="CE6" s="1881"/>
      <c r="CF6" s="1881"/>
      <c r="CG6" s="1881"/>
      <c r="CH6" s="1881"/>
      <c r="CI6" s="1881"/>
      <c r="CJ6" s="1881"/>
      <c r="CK6" s="1881"/>
      <c r="CL6" s="1881"/>
      <c r="CM6" s="1881"/>
      <c r="CN6" s="1881"/>
      <c r="CO6" s="1881"/>
      <c r="CP6" s="1881"/>
      <c r="CQ6" s="1881"/>
      <c r="CR6" s="1881"/>
      <c r="CS6" s="1881"/>
      <c r="CT6" s="1054" t="s">
        <v>220</v>
      </c>
      <c r="CU6" s="1055"/>
      <c r="CV6" s="1055"/>
      <c r="CW6" s="1055"/>
      <c r="CX6" s="1055"/>
      <c r="CY6" s="1055"/>
      <c r="CZ6" s="1055"/>
      <c r="DA6" s="1055"/>
      <c r="DB6" s="1055"/>
      <c r="DC6" s="1055"/>
      <c r="DD6" s="1055"/>
      <c r="DE6" s="1055"/>
      <c r="DF6" s="1055"/>
      <c r="DG6" s="1055"/>
      <c r="DH6" s="1055"/>
      <c r="DI6" s="1055"/>
      <c r="DJ6" s="1055"/>
      <c r="DK6" s="1055"/>
      <c r="DL6" s="1055"/>
      <c r="DM6" s="1055"/>
      <c r="DN6" s="1055"/>
      <c r="DO6" s="1055"/>
      <c r="DP6" s="1055"/>
      <c r="DQ6" s="1055"/>
      <c r="DR6" s="1055"/>
      <c r="DS6" s="1055"/>
      <c r="DT6" s="1055"/>
      <c r="DU6" s="1055"/>
      <c r="DV6" s="1055"/>
      <c r="DW6" s="1055"/>
      <c r="DX6" s="1055"/>
      <c r="DY6" s="1055"/>
      <c r="DZ6" s="1055"/>
      <c r="EA6" s="1055"/>
      <c r="EB6" s="1055"/>
      <c r="EC6" s="1055"/>
      <c r="ED6" s="1055"/>
      <c r="EE6" s="1055"/>
      <c r="EF6" s="1055"/>
      <c r="EG6" s="1055"/>
      <c r="EH6" s="1083"/>
      <c r="EI6" s="1048" t="s">
        <v>293</v>
      </c>
      <c r="EJ6" s="1049"/>
      <c r="EK6" s="1049"/>
      <c r="EL6" s="1049"/>
      <c r="EM6" s="1049"/>
      <c r="EN6" s="1049"/>
      <c r="EO6" s="1049"/>
      <c r="EP6" s="1049"/>
      <c r="EQ6" s="1049"/>
      <c r="ER6" s="1049"/>
      <c r="ES6" s="1049"/>
      <c r="ET6" s="1049"/>
      <c r="EU6" s="1050"/>
      <c r="EV6" s="1048" t="s">
        <v>294</v>
      </c>
      <c r="EW6" s="1049"/>
      <c r="EX6" s="1049"/>
      <c r="EY6" s="1049"/>
      <c r="EZ6" s="1049"/>
      <c r="FA6" s="1049"/>
      <c r="FB6" s="1049"/>
      <c r="FC6" s="1049"/>
      <c r="FD6" s="1049"/>
      <c r="FE6" s="1049"/>
      <c r="FF6" s="1049"/>
      <c r="FG6" s="1049"/>
      <c r="FH6" s="1049"/>
      <c r="FI6" s="1050"/>
      <c r="FJ6" s="1048" t="s">
        <v>608</v>
      </c>
      <c r="FK6" s="1049"/>
      <c r="FL6" s="1049"/>
      <c r="FM6" s="1049"/>
      <c r="FN6" s="1049"/>
      <c r="FO6" s="1049"/>
      <c r="FP6" s="1049"/>
      <c r="FQ6" s="1049"/>
      <c r="FR6" s="1049"/>
      <c r="FS6" s="1049"/>
      <c r="FT6" s="1049"/>
      <c r="FU6" s="1050"/>
      <c r="FV6" s="1048" t="s">
        <v>292</v>
      </c>
      <c r="FW6" s="1049"/>
      <c r="FX6" s="1049"/>
      <c r="FY6" s="1049"/>
      <c r="FZ6" s="1049"/>
      <c r="GA6" s="1049"/>
      <c r="GB6" s="1049"/>
      <c r="GC6" s="1049"/>
      <c r="GD6" s="1049"/>
      <c r="GE6" s="1049"/>
      <c r="GF6" s="1049"/>
      <c r="GG6" s="1049"/>
      <c r="GH6" s="1050"/>
    </row>
    <row r="7" spans="1:191" ht="34.5" customHeight="1">
      <c r="A7" s="1036"/>
      <c r="B7" s="1037"/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037"/>
      <c r="N7" s="1037"/>
      <c r="O7" s="1037"/>
      <c r="P7" s="1037"/>
      <c r="Q7" s="1037"/>
      <c r="R7" s="1037"/>
      <c r="S7" s="1038"/>
      <c r="T7" s="1218"/>
      <c r="U7" s="1218"/>
      <c r="V7" s="1218"/>
      <c r="W7" s="1218"/>
      <c r="X7" s="1218"/>
      <c r="Y7" s="1218"/>
      <c r="Z7" s="1218"/>
      <c r="AA7" s="1218"/>
      <c r="AB7" s="1218"/>
      <c r="AC7" s="1218"/>
      <c r="AD7" s="1219"/>
      <c r="AE7" s="1036"/>
      <c r="AF7" s="1037"/>
      <c r="AG7" s="1037"/>
      <c r="AH7" s="1037"/>
      <c r="AI7" s="1037"/>
      <c r="AJ7" s="1037"/>
      <c r="AK7" s="1037"/>
      <c r="AL7" s="1037"/>
      <c r="AM7" s="1037"/>
      <c r="AN7" s="1037"/>
      <c r="AO7" s="1037"/>
      <c r="AP7" s="1037"/>
      <c r="AQ7" s="1038"/>
      <c r="AR7" s="1878"/>
      <c r="AS7" s="1879"/>
      <c r="AT7" s="1879"/>
      <c r="AU7" s="1879"/>
      <c r="AV7" s="1879"/>
      <c r="AW7" s="1879"/>
      <c r="AX7" s="1879"/>
      <c r="AY7" s="1879"/>
      <c r="AZ7" s="1879"/>
      <c r="BA7" s="1879"/>
      <c r="BB7" s="1879"/>
      <c r="BC7" s="1879"/>
      <c r="BD7" s="1880"/>
      <c r="BE7" s="1878"/>
      <c r="BF7" s="1879"/>
      <c r="BG7" s="1879"/>
      <c r="BH7" s="1879"/>
      <c r="BI7" s="1879"/>
      <c r="BJ7" s="1879"/>
      <c r="BK7" s="1879"/>
      <c r="BL7" s="1879"/>
      <c r="BM7" s="1879"/>
      <c r="BN7" s="1879"/>
      <c r="BO7" s="1879"/>
      <c r="BP7" s="1879"/>
      <c r="BQ7" s="1879"/>
      <c r="BR7" s="1880"/>
      <c r="BS7" s="1882" t="s">
        <v>516</v>
      </c>
      <c r="BT7" s="1882"/>
      <c r="BU7" s="1882"/>
      <c r="BV7" s="1882"/>
      <c r="BW7" s="1882"/>
      <c r="BX7" s="1882"/>
      <c r="BY7" s="1882"/>
      <c r="BZ7" s="1882"/>
      <c r="CA7" s="1882"/>
      <c r="CB7" s="1882"/>
      <c r="CC7" s="1882"/>
      <c r="CD7" s="1882"/>
      <c r="CE7" s="1882"/>
      <c r="CF7" s="1882" t="s">
        <v>517</v>
      </c>
      <c r="CG7" s="1882"/>
      <c r="CH7" s="1882"/>
      <c r="CI7" s="1882"/>
      <c r="CJ7" s="1882"/>
      <c r="CK7" s="1882"/>
      <c r="CL7" s="1882"/>
      <c r="CM7" s="1882"/>
      <c r="CN7" s="1882"/>
      <c r="CO7" s="1882"/>
      <c r="CP7" s="1882"/>
      <c r="CQ7" s="1882"/>
      <c r="CR7" s="1882"/>
      <c r="CS7" s="1882"/>
      <c r="CT7" s="1048" t="s">
        <v>518</v>
      </c>
      <c r="CU7" s="1049"/>
      <c r="CV7" s="1049"/>
      <c r="CW7" s="1049"/>
      <c r="CX7" s="1049"/>
      <c r="CY7" s="1049"/>
      <c r="CZ7" s="1049"/>
      <c r="DA7" s="1049"/>
      <c r="DB7" s="1049"/>
      <c r="DC7" s="1049"/>
      <c r="DD7" s="1049"/>
      <c r="DE7" s="1049"/>
      <c r="DF7" s="1049"/>
      <c r="DG7" s="1050"/>
      <c r="DH7" s="1048" t="s">
        <v>519</v>
      </c>
      <c r="DI7" s="1049"/>
      <c r="DJ7" s="1049"/>
      <c r="DK7" s="1049"/>
      <c r="DL7" s="1049"/>
      <c r="DM7" s="1049"/>
      <c r="DN7" s="1049"/>
      <c r="DO7" s="1049"/>
      <c r="DP7" s="1049"/>
      <c r="DQ7" s="1049"/>
      <c r="DR7" s="311"/>
      <c r="DS7" s="311"/>
      <c r="DT7" s="311"/>
      <c r="DU7" s="1048" t="s">
        <v>295</v>
      </c>
      <c r="DV7" s="1049"/>
      <c r="DW7" s="1049"/>
      <c r="DX7" s="1049"/>
      <c r="DY7" s="1049"/>
      <c r="DZ7" s="1049"/>
      <c r="EA7" s="1049"/>
      <c r="EB7" s="1049"/>
      <c r="EC7" s="1049"/>
      <c r="ED7" s="1049"/>
      <c r="EE7" s="1049"/>
      <c r="EF7" s="1049"/>
      <c r="EG7" s="1049"/>
      <c r="EH7" s="1050"/>
      <c r="EI7" s="1878"/>
      <c r="EJ7" s="1879"/>
      <c r="EK7" s="1879"/>
      <c r="EL7" s="1879"/>
      <c r="EM7" s="1879"/>
      <c r="EN7" s="1879"/>
      <c r="EO7" s="1879"/>
      <c r="EP7" s="1879"/>
      <c r="EQ7" s="1879"/>
      <c r="ER7" s="1879"/>
      <c r="ES7" s="1879"/>
      <c r="ET7" s="1879"/>
      <c r="EU7" s="1880"/>
      <c r="EV7" s="1878"/>
      <c r="EW7" s="1879"/>
      <c r="EX7" s="1879"/>
      <c r="EY7" s="1879"/>
      <c r="EZ7" s="1879"/>
      <c r="FA7" s="1879"/>
      <c r="FB7" s="1879"/>
      <c r="FC7" s="1879"/>
      <c r="FD7" s="1879"/>
      <c r="FE7" s="1879"/>
      <c r="FF7" s="1879"/>
      <c r="FG7" s="1879"/>
      <c r="FH7" s="1879"/>
      <c r="FI7" s="1880"/>
      <c r="FJ7" s="1878"/>
      <c r="FK7" s="1879"/>
      <c r="FL7" s="1879"/>
      <c r="FM7" s="1879"/>
      <c r="FN7" s="1879"/>
      <c r="FO7" s="1879"/>
      <c r="FP7" s="1879"/>
      <c r="FQ7" s="1879"/>
      <c r="FR7" s="1879"/>
      <c r="FS7" s="1879"/>
      <c r="FT7" s="1879"/>
      <c r="FU7" s="1880"/>
      <c r="FV7" s="1878"/>
      <c r="FW7" s="1879"/>
      <c r="FX7" s="1879"/>
      <c r="FY7" s="1879"/>
      <c r="FZ7" s="1879"/>
      <c r="GA7" s="1879"/>
      <c r="GB7" s="1879"/>
      <c r="GC7" s="1879"/>
      <c r="GD7" s="1879"/>
      <c r="GE7" s="1879"/>
      <c r="GF7" s="1879"/>
      <c r="GG7" s="1879"/>
      <c r="GH7" s="1880"/>
    </row>
    <row r="8" spans="1:191" ht="15" customHeight="1" thickBot="1">
      <c r="A8" s="103"/>
      <c r="B8" s="1895">
        <v>1</v>
      </c>
      <c r="C8" s="1895"/>
      <c r="D8" s="1895"/>
      <c r="E8" s="1895"/>
      <c r="F8" s="1895"/>
      <c r="G8" s="1895"/>
      <c r="H8" s="1895"/>
      <c r="I8" s="1895"/>
      <c r="J8" s="1895"/>
      <c r="K8" s="1895"/>
      <c r="L8" s="1895"/>
      <c r="M8" s="1895"/>
      <c r="N8" s="1895"/>
      <c r="O8" s="1895"/>
      <c r="P8" s="1895"/>
      <c r="Q8" s="1895"/>
      <c r="R8" s="1895"/>
      <c r="S8" s="1896"/>
      <c r="T8" s="1897" t="s">
        <v>520</v>
      </c>
      <c r="U8" s="1897"/>
      <c r="V8" s="1897"/>
      <c r="W8" s="1897"/>
      <c r="X8" s="1897"/>
      <c r="Y8" s="1897"/>
      <c r="Z8" s="1897"/>
      <c r="AA8" s="1897"/>
      <c r="AB8" s="1897"/>
      <c r="AC8" s="1897"/>
      <c r="AD8" s="1897"/>
      <c r="AE8" s="1898">
        <v>3</v>
      </c>
      <c r="AF8" s="1898"/>
      <c r="AG8" s="1898"/>
      <c r="AH8" s="1898"/>
      <c r="AI8" s="1898"/>
      <c r="AJ8" s="1898"/>
      <c r="AK8" s="1898"/>
      <c r="AL8" s="1898"/>
      <c r="AM8" s="1898"/>
      <c r="AN8" s="1898"/>
      <c r="AO8" s="1898"/>
      <c r="AP8" s="1898"/>
      <c r="AQ8" s="1898"/>
      <c r="AR8" s="1883">
        <v>4</v>
      </c>
      <c r="AS8" s="1883"/>
      <c r="AT8" s="1883"/>
      <c r="AU8" s="1883"/>
      <c r="AV8" s="1883"/>
      <c r="AW8" s="1883"/>
      <c r="AX8" s="1883"/>
      <c r="AY8" s="1883"/>
      <c r="AZ8" s="1883"/>
      <c r="BA8" s="1883"/>
      <c r="BB8" s="1883"/>
      <c r="BC8" s="1883"/>
      <c r="BD8" s="1883"/>
      <c r="BE8" s="1884">
        <v>5</v>
      </c>
      <c r="BF8" s="1884"/>
      <c r="BG8" s="1884"/>
      <c r="BH8" s="1884"/>
      <c r="BI8" s="1884"/>
      <c r="BJ8" s="1884"/>
      <c r="BK8" s="1884"/>
      <c r="BL8" s="1884"/>
      <c r="BM8" s="1884"/>
      <c r="BN8" s="1884"/>
      <c r="BO8" s="1884"/>
      <c r="BP8" s="1884"/>
      <c r="BQ8" s="1884"/>
      <c r="BR8" s="1884"/>
      <c r="BS8" s="1883">
        <v>6</v>
      </c>
      <c r="BT8" s="1883"/>
      <c r="BU8" s="1883"/>
      <c r="BV8" s="1883"/>
      <c r="BW8" s="1883"/>
      <c r="BX8" s="1883"/>
      <c r="BY8" s="1883"/>
      <c r="BZ8" s="1883"/>
      <c r="CA8" s="1883"/>
      <c r="CB8" s="1883"/>
      <c r="CC8" s="1883"/>
      <c r="CD8" s="1883"/>
      <c r="CE8" s="1883"/>
      <c r="CF8" s="1883">
        <v>7</v>
      </c>
      <c r="CG8" s="1883"/>
      <c r="CH8" s="1883"/>
      <c r="CI8" s="1883"/>
      <c r="CJ8" s="1883"/>
      <c r="CK8" s="1883"/>
      <c r="CL8" s="1883"/>
      <c r="CM8" s="1883"/>
      <c r="CN8" s="1883"/>
      <c r="CO8" s="1883"/>
      <c r="CP8" s="1883"/>
      <c r="CQ8" s="1883"/>
      <c r="CR8" s="1883"/>
      <c r="CS8" s="1883"/>
      <c r="CT8" s="1884">
        <v>7</v>
      </c>
      <c r="CU8" s="1884"/>
      <c r="CV8" s="1884"/>
      <c r="CW8" s="1884"/>
      <c r="CX8" s="1884"/>
      <c r="CY8" s="1884"/>
      <c r="CZ8" s="1884"/>
      <c r="DA8" s="1884"/>
      <c r="DB8" s="1884"/>
      <c r="DC8" s="1884"/>
      <c r="DD8" s="1884"/>
      <c r="DE8" s="1884"/>
      <c r="DF8" s="1884"/>
      <c r="DG8" s="1884"/>
      <c r="DH8" s="1884">
        <v>9</v>
      </c>
      <c r="DI8" s="1884"/>
      <c r="DJ8" s="1884"/>
      <c r="DK8" s="1884"/>
      <c r="DL8" s="1884"/>
      <c r="DM8" s="1884"/>
      <c r="DN8" s="1884"/>
      <c r="DO8" s="1884"/>
      <c r="DP8" s="1884"/>
      <c r="DQ8" s="1884"/>
      <c r="DR8" s="312"/>
      <c r="DS8" s="312"/>
      <c r="DT8" s="312"/>
      <c r="DU8" s="1883">
        <v>8</v>
      </c>
      <c r="DV8" s="1883"/>
      <c r="DW8" s="1883"/>
      <c r="DX8" s="1883"/>
      <c r="DY8" s="1883"/>
      <c r="DZ8" s="1883"/>
      <c r="EA8" s="1883"/>
      <c r="EB8" s="1883"/>
      <c r="EC8" s="1883"/>
      <c r="ED8" s="1883"/>
      <c r="EE8" s="1883"/>
      <c r="EF8" s="1883"/>
      <c r="EG8" s="1883"/>
      <c r="EH8" s="1883"/>
      <c r="EI8" s="1883">
        <v>9</v>
      </c>
      <c r="EJ8" s="1883"/>
      <c r="EK8" s="1883"/>
      <c r="EL8" s="1883"/>
      <c r="EM8" s="1883"/>
      <c r="EN8" s="1883"/>
      <c r="EO8" s="1883"/>
      <c r="EP8" s="1883"/>
      <c r="EQ8" s="1883"/>
      <c r="ER8" s="1883"/>
      <c r="ES8" s="1883"/>
      <c r="ET8" s="1883"/>
      <c r="EU8" s="1883"/>
      <c r="EV8" s="1883">
        <v>10</v>
      </c>
      <c r="EW8" s="1883"/>
      <c r="EX8" s="1883"/>
      <c r="EY8" s="1883"/>
      <c r="EZ8" s="1883"/>
      <c r="FA8" s="1883"/>
      <c r="FB8" s="1883"/>
      <c r="FC8" s="1883"/>
      <c r="FD8" s="1883"/>
      <c r="FE8" s="1883"/>
      <c r="FF8" s="1883"/>
      <c r="FG8" s="1883"/>
      <c r="FH8" s="1883"/>
      <c r="FI8" s="1883"/>
      <c r="FJ8" s="1883">
        <v>11</v>
      </c>
      <c r="FK8" s="1883"/>
      <c r="FL8" s="1883"/>
      <c r="FM8" s="1883"/>
      <c r="FN8" s="1883"/>
      <c r="FO8" s="1883"/>
      <c r="FP8" s="1883"/>
      <c r="FQ8" s="1883"/>
      <c r="FR8" s="1883"/>
      <c r="FS8" s="1883"/>
      <c r="FT8" s="1883"/>
      <c r="FU8" s="1883"/>
      <c r="FV8" s="1884">
        <v>12</v>
      </c>
      <c r="FW8" s="1884"/>
      <c r="FX8" s="1884"/>
      <c r="FY8" s="1884"/>
      <c r="FZ8" s="1884"/>
      <c r="GA8" s="1884"/>
      <c r="GB8" s="1884"/>
      <c r="GC8" s="1884"/>
      <c r="GD8" s="1884"/>
      <c r="GE8" s="1884"/>
      <c r="GF8" s="1884"/>
      <c r="GG8" s="1884"/>
      <c r="GH8" s="1884"/>
    </row>
    <row r="9" spans="1:191" ht="15" customHeight="1">
      <c r="A9" s="103"/>
      <c r="B9" s="1885" t="s">
        <v>296</v>
      </c>
      <c r="C9" s="1885"/>
      <c r="D9" s="1885"/>
      <c r="E9" s="1885"/>
      <c r="F9" s="1885"/>
      <c r="G9" s="1885"/>
      <c r="H9" s="1885"/>
      <c r="I9" s="1885"/>
      <c r="J9" s="1885"/>
      <c r="K9" s="1885"/>
      <c r="L9" s="1885"/>
      <c r="M9" s="1885"/>
      <c r="N9" s="1885"/>
      <c r="O9" s="1885"/>
      <c r="P9" s="1885"/>
      <c r="Q9" s="1885"/>
      <c r="R9" s="1885"/>
      <c r="S9" s="1886"/>
      <c r="T9" s="1248">
        <v>5400</v>
      </c>
      <c r="U9" s="1249"/>
      <c r="V9" s="1249"/>
      <c r="W9" s="1249"/>
      <c r="X9" s="1249"/>
      <c r="Y9" s="1249"/>
      <c r="Z9" s="1249"/>
      <c r="AA9" s="1249"/>
      <c r="AB9" s="1249"/>
      <c r="AC9" s="1249"/>
      <c r="AD9" s="1250"/>
      <c r="AE9" s="1255" t="s">
        <v>122</v>
      </c>
      <c r="AF9" s="1256"/>
      <c r="AG9" s="1256"/>
      <c r="AH9" s="1256"/>
      <c r="AI9" s="1256"/>
      <c r="AJ9" s="1256"/>
      <c r="AK9" s="1257" t="s">
        <v>352</v>
      </c>
      <c r="AL9" s="1257"/>
      <c r="AM9" s="1257"/>
      <c r="AN9" s="1246" t="s">
        <v>226</v>
      </c>
      <c r="AO9" s="1246"/>
      <c r="AP9" s="1246"/>
      <c r="AQ9" s="1246"/>
      <c r="AR9" s="1305">
        <f>AR11+AR13+AR15+AR17+AR19+AR21+AR23+AR25+AR27</f>
        <v>1835842</v>
      </c>
      <c r="AS9" s="1306"/>
      <c r="AT9" s="1306"/>
      <c r="AU9" s="1306"/>
      <c r="AV9" s="1306"/>
      <c r="AW9" s="1306"/>
      <c r="AX9" s="1306"/>
      <c r="AY9" s="1306"/>
      <c r="AZ9" s="1306"/>
      <c r="BA9" s="1306"/>
      <c r="BB9" s="1306"/>
      <c r="BC9" s="1306"/>
      <c r="BD9" s="1307"/>
      <c r="BE9" s="1899">
        <v>0</v>
      </c>
      <c r="BF9" s="1900"/>
      <c r="BG9" s="1900"/>
      <c r="BH9" s="1900"/>
      <c r="BI9" s="1900"/>
      <c r="BJ9" s="1900"/>
      <c r="BK9" s="1900"/>
      <c r="BL9" s="1900"/>
      <c r="BM9" s="1900"/>
      <c r="BN9" s="1900"/>
      <c r="BO9" s="1900"/>
      <c r="BP9" s="1900"/>
      <c r="BQ9" s="1900"/>
      <c r="BR9" s="1901"/>
      <c r="BS9" s="1305">
        <f>BS11+BS13+BS15+BS17+BS19+BS21+BS23+BS25+BS27</f>
        <v>7807062</v>
      </c>
      <c r="BT9" s="1306"/>
      <c r="BU9" s="1306"/>
      <c r="BV9" s="1306"/>
      <c r="BW9" s="1306"/>
      <c r="BX9" s="1306"/>
      <c r="BY9" s="1306"/>
      <c r="BZ9" s="1306"/>
      <c r="CA9" s="1306"/>
      <c r="CB9" s="1306"/>
      <c r="CC9" s="1306"/>
      <c r="CD9" s="1306"/>
      <c r="CE9" s="1307"/>
      <c r="CF9" s="1893">
        <f>CF11+CF13+CF15+CF17+CF19+CF21</f>
        <v>415002</v>
      </c>
      <c r="CG9" s="1893"/>
      <c r="CH9" s="1893"/>
      <c r="CI9" s="1893"/>
      <c r="CJ9" s="1893"/>
      <c r="CK9" s="1893"/>
      <c r="CL9" s="1893"/>
      <c r="CM9" s="1893"/>
      <c r="CN9" s="1893"/>
      <c r="CO9" s="1893"/>
      <c r="CP9" s="1893"/>
      <c r="CQ9" s="1893"/>
      <c r="CR9" s="1893"/>
      <c r="CS9" s="1893"/>
      <c r="CT9" s="1893">
        <f>CT11+CT13+CT15+CT17+CT19+CT21+CT23+CT25+CT27</f>
        <v>7096629</v>
      </c>
      <c r="CU9" s="1893"/>
      <c r="CV9" s="1893"/>
      <c r="CW9" s="1893"/>
      <c r="CX9" s="1893"/>
      <c r="CY9" s="1893"/>
      <c r="CZ9" s="1893"/>
      <c r="DA9" s="1893"/>
      <c r="DB9" s="1893"/>
      <c r="DC9" s="1893"/>
      <c r="DD9" s="1893"/>
      <c r="DE9" s="1893"/>
      <c r="DF9" s="1893"/>
      <c r="DG9" s="1893"/>
      <c r="DH9" s="1894">
        <f>DH11+DH13+DH15+DH17+DH19+DH21</f>
        <v>415002</v>
      </c>
      <c r="DI9" s="1894"/>
      <c r="DJ9" s="1894"/>
      <c r="DK9" s="1894"/>
      <c r="DL9" s="1894"/>
      <c r="DM9" s="1894"/>
      <c r="DN9" s="1894"/>
      <c r="DO9" s="1894"/>
      <c r="DP9" s="1894"/>
      <c r="DQ9" s="1894"/>
      <c r="DR9" s="377"/>
      <c r="DS9" s="377"/>
      <c r="DT9" s="377"/>
      <c r="DU9" s="1308">
        <v>0</v>
      </c>
      <c r="DV9" s="1306"/>
      <c r="DW9" s="1306"/>
      <c r="DX9" s="1306"/>
      <c r="DY9" s="1306"/>
      <c r="DZ9" s="1306"/>
      <c r="EA9" s="1306"/>
      <c r="EB9" s="1306"/>
      <c r="EC9" s="1306"/>
      <c r="ED9" s="1306"/>
      <c r="EE9" s="1306"/>
      <c r="EF9" s="1306"/>
      <c r="EG9" s="1306"/>
      <c r="EH9" s="1307"/>
      <c r="EI9" s="1308">
        <v>0</v>
      </c>
      <c r="EJ9" s="1306"/>
      <c r="EK9" s="1306"/>
      <c r="EL9" s="1306"/>
      <c r="EM9" s="1306"/>
      <c r="EN9" s="1306"/>
      <c r="EO9" s="1306"/>
      <c r="EP9" s="1306"/>
      <c r="EQ9" s="1306"/>
      <c r="ER9" s="1306"/>
      <c r="ES9" s="1306"/>
      <c r="ET9" s="1306"/>
      <c r="EU9" s="1307"/>
      <c r="EV9" s="1308" t="s">
        <v>137</v>
      </c>
      <c r="EW9" s="1306"/>
      <c r="EX9" s="1306"/>
      <c r="EY9" s="1306"/>
      <c r="EZ9" s="1306"/>
      <c r="FA9" s="1306"/>
      <c r="FB9" s="1306"/>
      <c r="FC9" s="1306"/>
      <c r="FD9" s="1306"/>
      <c r="FE9" s="1306"/>
      <c r="FF9" s="1306"/>
      <c r="FG9" s="1306"/>
      <c r="FH9" s="1306"/>
      <c r="FI9" s="1307"/>
      <c r="FJ9" s="1887">
        <f>AR9+BS9+CF9-CT9-DH9</f>
        <v>2546275</v>
      </c>
      <c r="FK9" s="1888"/>
      <c r="FL9" s="1888"/>
      <c r="FM9" s="1888"/>
      <c r="FN9" s="1888"/>
      <c r="FO9" s="1888"/>
      <c r="FP9" s="1888"/>
      <c r="FQ9" s="1888"/>
      <c r="FR9" s="1888"/>
      <c r="FS9" s="1888"/>
      <c r="FT9" s="1888"/>
      <c r="FU9" s="1889"/>
      <c r="FV9" s="1890">
        <v>0</v>
      </c>
      <c r="FW9" s="1891"/>
      <c r="FX9" s="1891"/>
      <c r="FY9" s="1891"/>
      <c r="FZ9" s="1891"/>
      <c r="GA9" s="1891"/>
      <c r="GB9" s="1891"/>
      <c r="GC9" s="1891"/>
      <c r="GD9" s="1891"/>
      <c r="GE9" s="1891"/>
      <c r="GF9" s="1891"/>
      <c r="GG9" s="1891"/>
      <c r="GH9" s="1892"/>
    </row>
    <row r="10" spans="1:191" ht="15" customHeight="1">
      <c r="A10" s="103"/>
      <c r="B10" s="1299"/>
      <c r="C10" s="1299"/>
      <c r="D10" s="1299"/>
      <c r="E10" s="1299"/>
      <c r="F10" s="1299"/>
      <c r="G10" s="1299"/>
      <c r="H10" s="1299"/>
      <c r="I10" s="1299"/>
      <c r="J10" s="1299"/>
      <c r="K10" s="1299"/>
      <c r="L10" s="1299"/>
      <c r="M10" s="1299"/>
      <c r="N10" s="1299"/>
      <c r="O10" s="1299"/>
      <c r="P10" s="1299"/>
      <c r="Q10" s="1299"/>
      <c r="R10" s="1299"/>
      <c r="S10" s="1300"/>
      <c r="T10" s="1112">
        <v>5420</v>
      </c>
      <c r="U10" s="1113"/>
      <c r="V10" s="1113"/>
      <c r="W10" s="1113"/>
      <c r="X10" s="1113"/>
      <c r="Y10" s="1113"/>
      <c r="Z10" s="1113"/>
      <c r="AA10" s="1113"/>
      <c r="AB10" s="1113"/>
      <c r="AC10" s="1113"/>
      <c r="AD10" s="1241"/>
      <c r="AE10" s="1213" t="s">
        <v>122</v>
      </c>
      <c r="AF10" s="1095"/>
      <c r="AG10" s="1095"/>
      <c r="AH10" s="1095"/>
      <c r="AI10" s="1095"/>
      <c r="AJ10" s="1095"/>
      <c r="AK10" s="1096" t="s">
        <v>350</v>
      </c>
      <c r="AL10" s="1096"/>
      <c r="AM10" s="1096"/>
      <c r="AN10" s="1097" t="s">
        <v>227</v>
      </c>
      <c r="AO10" s="1097"/>
      <c r="AP10" s="1097"/>
      <c r="AQ10" s="1097"/>
      <c r="AR10" s="1301">
        <f>AR12+AR14+AR16+AR18+AR20+AR22+AR24+AR26+AR28</f>
        <v>1261134</v>
      </c>
      <c r="AS10" s="1215"/>
      <c r="AT10" s="1215"/>
      <c r="AU10" s="1215"/>
      <c r="AV10" s="1215"/>
      <c r="AW10" s="1215"/>
      <c r="AX10" s="1215"/>
      <c r="AY10" s="1215"/>
      <c r="AZ10" s="1215"/>
      <c r="BA10" s="1215"/>
      <c r="BB10" s="1215"/>
      <c r="BC10" s="1215"/>
      <c r="BD10" s="1216"/>
      <c r="BE10" s="1902">
        <v>0</v>
      </c>
      <c r="BF10" s="1903"/>
      <c r="BG10" s="1903"/>
      <c r="BH10" s="1903"/>
      <c r="BI10" s="1903"/>
      <c r="BJ10" s="1903"/>
      <c r="BK10" s="1903"/>
      <c r="BL10" s="1903"/>
      <c r="BM10" s="1903"/>
      <c r="BN10" s="1903"/>
      <c r="BO10" s="1903"/>
      <c r="BP10" s="1903"/>
      <c r="BQ10" s="1903"/>
      <c r="BR10" s="1904"/>
      <c r="BS10" s="1301">
        <f>BS12+BS14+BS16+BS18+BS20+BS22+BS24+BS26+BS28</f>
        <v>6648862</v>
      </c>
      <c r="BT10" s="1215"/>
      <c r="BU10" s="1215"/>
      <c r="BV10" s="1215"/>
      <c r="BW10" s="1215"/>
      <c r="BX10" s="1215"/>
      <c r="BY10" s="1215"/>
      <c r="BZ10" s="1215"/>
      <c r="CA10" s="1215"/>
      <c r="CB10" s="1215"/>
      <c r="CC10" s="1215"/>
      <c r="CD10" s="1215"/>
      <c r="CE10" s="1216"/>
      <c r="CF10" s="1907">
        <f>CF12+CF14+CF16+CF18+CF20+CF22</f>
        <v>379204</v>
      </c>
      <c r="CG10" s="1907"/>
      <c r="CH10" s="1907"/>
      <c r="CI10" s="1907"/>
      <c r="CJ10" s="1907"/>
      <c r="CK10" s="1907"/>
      <c r="CL10" s="1907"/>
      <c r="CM10" s="1907"/>
      <c r="CN10" s="1907"/>
      <c r="CO10" s="1907"/>
      <c r="CP10" s="1907"/>
      <c r="CQ10" s="1907"/>
      <c r="CR10" s="1907"/>
      <c r="CS10" s="1907"/>
      <c r="CT10" s="1907">
        <f>CT12+CT14+CT16+CT18+CT20+CT22+CT24+CT26+CT28</f>
        <v>6074154</v>
      </c>
      <c r="CU10" s="1907"/>
      <c r="CV10" s="1907"/>
      <c r="CW10" s="1907"/>
      <c r="CX10" s="1907"/>
      <c r="CY10" s="1907"/>
      <c r="CZ10" s="1907"/>
      <c r="DA10" s="1907"/>
      <c r="DB10" s="1907"/>
      <c r="DC10" s="1907"/>
      <c r="DD10" s="1907"/>
      <c r="DE10" s="1907"/>
      <c r="DF10" s="1907"/>
      <c r="DG10" s="1907"/>
      <c r="DH10" s="1908">
        <f>DH12+DH14+DH16+DH18+DH20+DH22</f>
        <v>379204</v>
      </c>
      <c r="DI10" s="1908"/>
      <c r="DJ10" s="1908"/>
      <c r="DK10" s="1908"/>
      <c r="DL10" s="1908"/>
      <c r="DM10" s="1908"/>
      <c r="DN10" s="1908"/>
      <c r="DO10" s="1908"/>
      <c r="DP10" s="1908"/>
      <c r="DQ10" s="1908"/>
      <c r="DR10" s="378"/>
      <c r="DS10" s="378"/>
      <c r="DT10" s="378"/>
      <c r="DU10" s="1214">
        <v>0</v>
      </c>
      <c r="DV10" s="1215"/>
      <c r="DW10" s="1215"/>
      <c r="DX10" s="1215"/>
      <c r="DY10" s="1215"/>
      <c r="DZ10" s="1215"/>
      <c r="EA10" s="1215"/>
      <c r="EB10" s="1215"/>
      <c r="EC10" s="1215"/>
      <c r="ED10" s="1215"/>
      <c r="EE10" s="1215"/>
      <c r="EF10" s="1215"/>
      <c r="EG10" s="1215"/>
      <c r="EH10" s="1216"/>
      <c r="EI10" s="1214">
        <v>0</v>
      </c>
      <c r="EJ10" s="1215"/>
      <c r="EK10" s="1215"/>
      <c r="EL10" s="1215"/>
      <c r="EM10" s="1215"/>
      <c r="EN10" s="1215"/>
      <c r="EO10" s="1215"/>
      <c r="EP10" s="1215"/>
      <c r="EQ10" s="1215"/>
      <c r="ER10" s="1215"/>
      <c r="ES10" s="1215"/>
      <c r="ET10" s="1215"/>
      <c r="EU10" s="1216"/>
      <c r="EV10" s="1214" t="s">
        <v>137</v>
      </c>
      <c r="EW10" s="1215"/>
      <c r="EX10" s="1215"/>
      <c r="EY10" s="1215"/>
      <c r="EZ10" s="1215"/>
      <c r="FA10" s="1215"/>
      <c r="FB10" s="1215"/>
      <c r="FC10" s="1215"/>
      <c r="FD10" s="1215"/>
      <c r="FE10" s="1215"/>
      <c r="FF10" s="1215"/>
      <c r="FG10" s="1215"/>
      <c r="FH10" s="1215"/>
      <c r="FI10" s="1216"/>
      <c r="FJ10" s="1217">
        <f>AR10+BS10+CF10-CT10-DH10</f>
        <v>1835842</v>
      </c>
      <c r="FK10" s="1218"/>
      <c r="FL10" s="1218"/>
      <c r="FM10" s="1218"/>
      <c r="FN10" s="1218"/>
      <c r="FO10" s="1218"/>
      <c r="FP10" s="1218"/>
      <c r="FQ10" s="1218"/>
      <c r="FR10" s="1218"/>
      <c r="FS10" s="1218"/>
      <c r="FT10" s="1218"/>
      <c r="FU10" s="1219"/>
      <c r="FV10" s="1902">
        <v>0</v>
      </c>
      <c r="FW10" s="1903"/>
      <c r="FX10" s="1903"/>
      <c r="FY10" s="1903"/>
      <c r="FZ10" s="1903"/>
      <c r="GA10" s="1903"/>
      <c r="GB10" s="1903"/>
      <c r="GC10" s="1903"/>
      <c r="GD10" s="1903"/>
      <c r="GE10" s="1903"/>
      <c r="GF10" s="1903"/>
      <c r="GG10" s="1903"/>
      <c r="GH10" s="1904"/>
    </row>
    <row r="11" spans="1:191" ht="15" customHeight="1">
      <c r="A11" s="102"/>
      <c r="B11" s="1905" t="s">
        <v>136</v>
      </c>
      <c r="C11" s="1905"/>
      <c r="D11" s="1905"/>
      <c r="E11" s="1905"/>
      <c r="F11" s="1905"/>
      <c r="G11" s="1905"/>
      <c r="H11" s="1905"/>
      <c r="I11" s="1905"/>
      <c r="J11" s="1905"/>
      <c r="K11" s="1905"/>
      <c r="L11" s="1905"/>
      <c r="M11" s="1905"/>
      <c r="N11" s="1905"/>
      <c r="O11" s="1905"/>
      <c r="P11" s="1905"/>
      <c r="Q11" s="1905"/>
      <c r="R11" s="1905"/>
      <c r="S11" s="1906"/>
      <c r="T11" s="1112"/>
      <c r="U11" s="1113"/>
      <c r="V11" s="1113"/>
      <c r="W11" s="1113"/>
      <c r="X11" s="1113"/>
      <c r="Y11" s="1113"/>
      <c r="Z11" s="1113"/>
      <c r="AA11" s="1113"/>
      <c r="AB11" s="1113"/>
      <c r="AC11" s="1113"/>
      <c r="AD11" s="1241"/>
      <c r="AE11" s="1213" t="s">
        <v>122</v>
      </c>
      <c r="AF11" s="1095"/>
      <c r="AG11" s="1095"/>
      <c r="AH11" s="1095"/>
      <c r="AI11" s="1095"/>
      <c r="AJ11" s="1095"/>
      <c r="AK11" s="1096" t="s">
        <v>352</v>
      </c>
      <c r="AL11" s="1096"/>
      <c r="AM11" s="1096"/>
      <c r="AN11" s="1097" t="s">
        <v>226</v>
      </c>
      <c r="AO11" s="1097"/>
      <c r="AP11" s="1097"/>
      <c r="AQ11" s="1097"/>
      <c r="AR11" s="1918">
        <v>1406085</v>
      </c>
      <c r="AS11" s="1910"/>
      <c r="AT11" s="1910"/>
      <c r="AU11" s="1910"/>
      <c r="AV11" s="1910"/>
      <c r="AW11" s="1910"/>
      <c r="AX11" s="1910"/>
      <c r="AY11" s="1910"/>
      <c r="AZ11" s="1910"/>
      <c r="BA11" s="1910"/>
      <c r="BB11" s="1910"/>
      <c r="BC11" s="1910"/>
      <c r="BD11" s="1911"/>
      <c r="BE11" s="1902">
        <v>0</v>
      </c>
      <c r="BF11" s="1903"/>
      <c r="BG11" s="1903"/>
      <c r="BH11" s="1903"/>
      <c r="BI11" s="1903"/>
      <c r="BJ11" s="1903"/>
      <c r="BK11" s="1903"/>
      <c r="BL11" s="1903"/>
      <c r="BM11" s="1903"/>
      <c r="BN11" s="1903"/>
      <c r="BO11" s="1903"/>
      <c r="BP11" s="1903"/>
      <c r="BQ11" s="1903"/>
      <c r="BR11" s="1904"/>
      <c r="BS11" s="1919">
        <f>6422902+144-1</f>
        <v>6423045</v>
      </c>
      <c r="BT11" s="1920"/>
      <c r="BU11" s="1920"/>
      <c r="BV11" s="1920"/>
      <c r="BW11" s="1920"/>
      <c r="BX11" s="1920"/>
      <c r="BY11" s="1920"/>
      <c r="BZ11" s="1920"/>
      <c r="CA11" s="1920"/>
      <c r="CB11" s="1920"/>
      <c r="CC11" s="1920"/>
      <c r="CD11" s="1920"/>
      <c r="CE11" s="1920"/>
      <c r="CF11" s="1920">
        <v>194776</v>
      </c>
      <c r="CG11" s="1920"/>
      <c r="CH11" s="1920"/>
      <c r="CI11" s="1920"/>
      <c r="CJ11" s="1920"/>
      <c r="CK11" s="1920"/>
      <c r="CL11" s="1920"/>
      <c r="CM11" s="1920"/>
      <c r="CN11" s="1920"/>
      <c r="CO11" s="1920"/>
      <c r="CP11" s="1920"/>
      <c r="CQ11" s="1920"/>
      <c r="CR11" s="1920"/>
      <c r="CS11" s="1920"/>
      <c r="CT11" s="1912">
        <v>5702903</v>
      </c>
      <c r="CU11" s="1913"/>
      <c r="CV11" s="1913"/>
      <c r="CW11" s="1913"/>
      <c r="CX11" s="1913"/>
      <c r="CY11" s="1913"/>
      <c r="CZ11" s="1913"/>
      <c r="DA11" s="1913"/>
      <c r="DB11" s="1913"/>
      <c r="DC11" s="1913"/>
      <c r="DD11" s="1913"/>
      <c r="DE11" s="1913"/>
      <c r="DF11" s="1913"/>
      <c r="DG11" s="1914"/>
      <c r="DH11" s="1915">
        <f>194632+144</f>
        <v>194776</v>
      </c>
      <c r="DI11" s="1915"/>
      <c r="DJ11" s="1915"/>
      <c r="DK11" s="1915"/>
      <c r="DL11" s="1915"/>
      <c r="DM11" s="1915"/>
      <c r="DN11" s="1915"/>
      <c r="DO11" s="1915"/>
      <c r="DP11" s="1915"/>
      <c r="DQ11" s="1915"/>
      <c r="DR11" s="378"/>
      <c r="DS11" s="378"/>
      <c r="DT11" s="378"/>
      <c r="DU11" s="1214">
        <v>0</v>
      </c>
      <c r="DV11" s="1215"/>
      <c r="DW11" s="1215"/>
      <c r="DX11" s="1215"/>
      <c r="DY11" s="1215"/>
      <c r="DZ11" s="1215"/>
      <c r="EA11" s="1215"/>
      <c r="EB11" s="1215"/>
      <c r="EC11" s="1215"/>
      <c r="ED11" s="1215"/>
      <c r="EE11" s="1215"/>
      <c r="EF11" s="1215"/>
      <c r="EG11" s="1215"/>
      <c r="EH11" s="1216"/>
      <c r="EI11" s="1214">
        <v>0</v>
      </c>
      <c r="EJ11" s="1215"/>
      <c r="EK11" s="1215"/>
      <c r="EL11" s="1215"/>
      <c r="EM11" s="1215"/>
      <c r="EN11" s="1215"/>
      <c r="EO11" s="1215"/>
      <c r="EP11" s="1215"/>
      <c r="EQ11" s="1215"/>
      <c r="ER11" s="1215"/>
      <c r="ES11" s="1215"/>
      <c r="ET11" s="1215"/>
      <c r="EU11" s="1216"/>
      <c r="EV11" s="1909">
        <f>37</f>
        <v>37</v>
      </c>
      <c r="EW11" s="1910"/>
      <c r="EX11" s="1910"/>
      <c r="EY11" s="1910"/>
      <c r="EZ11" s="1910"/>
      <c r="FA11" s="1910"/>
      <c r="FB11" s="1910"/>
      <c r="FC11" s="1910"/>
      <c r="FD11" s="1910"/>
      <c r="FE11" s="1910"/>
      <c r="FF11" s="1910"/>
      <c r="FG11" s="1910"/>
      <c r="FH11" s="1910"/>
      <c r="FI11" s="1911"/>
      <c r="FJ11" s="1907">
        <f>AR11+BS11+CF11-CT11-DH11+EV11</f>
        <v>2126264</v>
      </c>
      <c r="FK11" s="1907"/>
      <c r="FL11" s="1907"/>
      <c r="FM11" s="1907"/>
      <c r="FN11" s="1907"/>
      <c r="FO11" s="1907"/>
      <c r="FP11" s="1907"/>
      <c r="FQ11" s="1907"/>
      <c r="FR11" s="1907"/>
      <c r="FS11" s="1907"/>
      <c r="FT11" s="1907"/>
      <c r="FU11" s="1907"/>
      <c r="FV11" s="1902">
        <v>0</v>
      </c>
      <c r="FW11" s="1903"/>
      <c r="FX11" s="1903"/>
      <c r="FY11" s="1903"/>
      <c r="FZ11" s="1903"/>
      <c r="GA11" s="1903"/>
      <c r="GB11" s="1903"/>
      <c r="GC11" s="1903"/>
      <c r="GD11" s="1903"/>
      <c r="GE11" s="1903"/>
      <c r="GF11" s="1903"/>
      <c r="GG11" s="1903"/>
      <c r="GH11" s="1904"/>
    </row>
    <row r="12" spans="1:191" ht="15.75" customHeight="1">
      <c r="A12" s="103"/>
      <c r="B12" s="1916" t="s">
        <v>521</v>
      </c>
      <c r="C12" s="1916"/>
      <c r="D12" s="1916"/>
      <c r="E12" s="1916"/>
      <c r="F12" s="1916"/>
      <c r="G12" s="1916"/>
      <c r="H12" s="1916"/>
      <c r="I12" s="1916"/>
      <c r="J12" s="1916"/>
      <c r="K12" s="1916"/>
      <c r="L12" s="1916"/>
      <c r="M12" s="1916"/>
      <c r="N12" s="1916"/>
      <c r="O12" s="1916"/>
      <c r="P12" s="1916"/>
      <c r="Q12" s="1916"/>
      <c r="R12" s="1916"/>
      <c r="S12" s="1917"/>
      <c r="T12" s="1112"/>
      <c r="U12" s="1113"/>
      <c r="V12" s="1113"/>
      <c r="W12" s="1113"/>
      <c r="X12" s="1113"/>
      <c r="Y12" s="1113"/>
      <c r="Z12" s="1113"/>
      <c r="AA12" s="1113"/>
      <c r="AB12" s="1113"/>
      <c r="AC12" s="1113"/>
      <c r="AD12" s="1241"/>
      <c r="AE12" s="1213" t="s">
        <v>122</v>
      </c>
      <c r="AF12" s="1095"/>
      <c r="AG12" s="1095"/>
      <c r="AH12" s="1095"/>
      <c r="AI12" s="1095"/>
      <c r="AJ12" s="1095"/>
      <c r="AK12" s="1096" t="s">
        <v>350</v>
      </c>
      <c r="AL12" s="1096"/>
      <c r="AM12" s="1096"/>
      <c r="AN12" s="1097" t="s">
        <v>227</v>
      </c>
      <c r="AO12" s="1097"/>
      <c r="AP12" s="1097"/>
      <c r="AQ12" s="1097"/>
      <c r="AR12" s="1918">
        <v>1089328</v>
      </c>
      <c r="AS12" s="1910"/>
      <c r="AT12" s="1910"/>
      <c r="AU12" s="1910"/>
      <c r="AV12" s="1910"/>
      <c r="AW12" s="1910"/>
      <c r="AX12" s="1910"/>
      <c r="AY12" s="1910"/>
      <c r="AZ12" s="1910"/>
      <c r="BA12" s="1910"/>
      <c r="BB12" s="1910"/>
      <c r="BC12" s="1910"/>
      <c r="BD12" s="1911"/>
      <c r="BE12" s="1902">
        <v>0</v>
      </c>
      <c r="BF12" s="1903"/>
      <c r="BG12" s="1903"/>
      <c r="BH12" s="1903"/>
      <c r="BI12" s="1903"/>
      <c r="BJ12" s="1903"/>
      <c r="BK12" s="1903"/>
      <c r="BL12" s="1903"/>
      <c r="BM12" s="1903"/>
      <c r="BN12" s="1903"/>
      <c r="BO12" s="1903"/>
      <c r="BP12" s="1903"/>
      <c r="BQ12" s="1903"/>
      <c r="BR12" s="1904"/>
      <c r="BS12" s="1919">
        <f>5620340+73</f>
        <v>5620413</v>
      </c>
      <c r="BT12" s="1920"/>
      <c r="BU12" s="1920"/>
      <c r="BV12" s="1920"/>
      <c r="BW12" s="1920"/>
      <c r="BX12" s="1920"/>
      <c r="BY12" s="1920"/>
      <c r="BZ12" s="1920"/>
      <c r="CA12" s="1920"/>
      <c r="CB12" s="1920"/>
      <c r="CC12" s="1920"/>
      <c r="CD12" s="1920"/>
      <c r="CE12" s="1920"/>
      <c r="CF12" s="1920">
        <v>177827</v>
      </c>
      <c r="CG12" s="1920"/>
      <c r="CH12" s="1920"/>
      <c r="CI12" s="1920"/>
      <c r="CJ12" s="1920"/>
      <c r="CK12" s="1920"/>
      <c r="CL12" s="1920"/>
      <c r="CM12" s="1920"/>
      <c r="CN12" s="1920"/>
      <c r="CO12" s="1920"/>
      <c r="CP12" s="1920"/>
      <c r="CQ12" s="1920"/>
      <c r="CR12" s="1920"/>
      <c r="CS12" s="1920"/>
      <c r="CT12" s="1912">
        <v>5303656</v>
      </c>
      <c r="CU12" s="1913"/>
      <c r="CV12" s="1913"/>
      <c r="CW12" s="1913"/>
      <c r="CX12" s="1913"/>
      <c r="CY12" s="1913"/>
      <c r="CZ12" s="1913"/>
      <c r="DA12" s="1913"/>
      <c r="DB12" s="1913"/>
      <c r="DC12" s="1913"/>
      <c r="DD12" s="1913"/>
      <c r="DE12" s="1913"/>
      <c r="DF12" s="1913"/>
      <c r="DG12" s="1914"/>
      <c r="DH12" s="1915">
        <f>177754+73</f>
        <v>177827</v>
      </c>
      <c r="DI12" s="1915"/>
      <c r="DJ12" s="1915"/>
      <c r="DK12" s="1915"/>
      <c r="DL12" s="1915"/>
      <c r="DM12" s="1915"/>
      <c r="DN12" s="1915"/>
      <c r="DO12" s="1915"/>
      <c r="DP12" s="1915"/>
      <c r="DQ12" s="1915"/>
      <c r="DR12" s="378"/>
      <c r="DS12" s="378"/>
      <c r="DT12" s="378"/>
      <c r="DU12" s="1214">
        <v>0</v>
      </c>
      <c r="DV12" s="1215"/>
      <c r="DW12" s="1215"/>
      <c r="DX12" s="1215"/>
      <c r="DY12" s="1215"/>
      <c r="DZ12" s="1215"/>
      <c r="EA12" s="1215"/>
      <c r="EB12" s="1215"/>
      <c r="EC12" s="1215"/>
      <c r="ED12" s="1215"/>
      <c r="EE12" s="1215"/>
      <c r="EF12" s="1215"/>
      <c r="EG12" s="1215"/>
      <c r="EH12" s="1216"/>
      <c r="EI12" s="1214">
        <v>0</v>
      </c>
      <c r="EJ12" s="1215"/>
      <c r="EK12" s="1215"/>
      <c r="EL12" s="1215"/>
      <c r="EM12" s="1215"/>
      <c r="EN12" s="1215"/>
      <c r="EO12" s="1215"/>
      <c r="EP12" s="1215"/>
      <c r="EQ12" s="1215"/>
      <c r="ER12" s="1215"/>
      <c r="ES12" s="1215"/>
      <c r="ET12" s="1215"/>
      <c r="EU12" s="1216"/>
      <c r="EV12" s="1909">
        <v>0</v>
      </c>
      <c r="EW12" s="1910"/>
      <c r="EX12" s="1910"/>
      <c r="EY12" s="1910"/>
      <c r="EZ12" s="1910"/>
      <c r="FA12" s="1910"/>
      <c r="FB12" s="1910"/>
      <c r="FC12" s="1910"/>
      <c r="FD12" s="1910"/>
      <c r="FE12" s="1910"/>
      <c r="FF12" s="1910"/>
      <c r="FG12" s="1910"/>
      <c r="FH12" s="1910"/>
      <c r="FI12" s="1911"/>
      <c r="FJ12" s="1907">
        <f t="shared" ref="FJ12:FJ22" si="0">AR12+BS12+CF12-CT12-DH12+EV12</f>
        <v>1406085</v>
      </c>
      <c r="FK12" s="1907"/>
      <c r="FL12" s="1907"/>
      <c r="FM12" s="1907"/>
      <c r="FN12" s="1907"/>
      <c r="FO12" s="1907"/>
      <c r="FP12" s="1907"/>
      <c r="FQ12" s="1907"/>
      <c r="FR12" s="1907"/>
      <c r="FS12" s="1907"/>
      <c r="FT12" s="1907"/>
      <c r="FU12" s="1907"/>
      <c r="FV12" s="1902">
        <v>0</v>
      </c>
      <c r="FW12" s="1903"/>
      <c r="FX12" s="1903"/>
      <c r="FY12" s="1903"/>
      <c r="FZ12" s="1903"/>
      <c r="GA12" s="1903"/>
      <c r="GB12" s="1903"/>
      <c r="GC12" s="1903"/>
      <c r="GD12" s="1903"/>
      <c r="GE12" s="1903"/>
      <c r="GF12" s="1903"/>
      <c r="GG12" s="1903"/>
      <c r="GH12" s="1904"/>
    </row>
    <row r="13" spans="1:191" ht="15" customHeight="1">
      <c r="A13" s="102"/>
      <c r="B13" s="1921" t="s">
        <v>522</v>
      </c>
      <c r="C13" s="1921"/>
      <c r="D13" s="1921"/>
      <c r="E13" s="1921"/>
      <c r="F13" s="1921"/>
      <c r="G13" s="1921"/>
      <c r="H13" s="1921"/>
      <c r="I13" s="1921"/>
      <c r="J13" s="1921"/>
      <c r="K13" s="1921"/>
      <c r="L13" s="1921"/>
      <c r="M13" s="1921"/>
      <c r="N13" s="1921"/>
      <c r="O13" s="1921"/>
      <c r="P13" s="1921"/>
      <c r="Q13" s="1921"/>
      <c r="R13" s="1921"/>
      <c r="S13" s="1922"/>
      <c r="T13" s="1112"/>
      <c r="U13" s="1113"/>
      <c r="V13" s="1113"/>
      <c r="W13" s="1113"/>
      <c r="X13" s="1113"/>
      <c r="Y13" s="1113"/>
      <c r="Z13" s="1113"/>
      <c r="AA13" s="1113"/>
      <c r="AB13" s="1113"/>
      <c r="AC13" s="1113"/>
      <c r="AD13" s="1241"/>
      <c r="AE13" s="1213" t="s">
        <v>122</v>
      </c>
      <c r="AF13" s="1095"/>
      <c r="AG13" s="1095"/>
      <c r="AH13" s="1095"/>
      <c r="AI13" s="1095"/>
      <c r="AJ13" s="1095"/>
      <c r="AK13" s="1096" t="s">
        <v>352</v>
      </c>
      <c r="AL13" s="1096"/>
      <c r="AM13" s="1096"/>
      <c r="AN13" s="1097" t="s">
        <v>226</v>
      </c>
      <c r="AO13" s="1097"/>
      <c r="AP13" s="1097"/>
      <c r="AQ13" s="1097"/>
      <c r="AR13" s="1918">
        <v>12648</v>
      </c>
      <c r="AS13" s="1910"/>
      <c r="AT13" s="1910"/>
      <c r="AU13" s="1910"/>
      <c r="AV13" s="1910"/>
      <c r="AW13" s="1910"/>
      <c r="AX13" s="1910"/>
      <c r="AY13" s="1910"/>
      <c r="AZ13" s="1910"/>
      <c r="BA13" s="1910"/>
      <c r="BB13" s="1910"/>
      <c r="BC13" s="1910"/>
      <c r="BD13" s="1911"/>
      <c r="BE13" s="1902">
        <v>0</v>
      </c>
      <c r="BF13" s="1903"/>
      <c r="BG13" s="1903"/>
      <c r="BH13" s="1903"/>
      <c r="BI13" s="1903"/>
      <c r="BJ13" s="1903"/>
      <c r="BK13" s="1903"/>
      <c r="BL13" s="1903"/>
      <c r="BM13" s="1903"/>
      <c r="BN13" s="1903"/>
      <c r="BO13" s="1903"/>
      <c r="BP13" s="1903"/>
      <c r="BQ13" s="1903"/>
      <c r="BR13" s="1904"/>
      <c r="BS13" s="1919">
        <f>58540+26</f>
        <v>58566</v>
      </c>
      <c r="BT13" s="1920"/>
      <c r="BU13" s="1920"/>
      <c r="BV13" s="1920"/>
      <c r="BW13" s="1920"/>
      <c r="BX13" s="1920"/>
      <c r="BY13" s="1920"/>
      <c r="BZ13" s="1920"/>
      <c r="CA13" s="1920"/>
      <c r="CB13" s="1920"/>
      <c r="CC13" s="1920"/>
      <c r="CD13" s="1920"/>
      <c r="CE13" s="1920"/>
      <c r="CF13" s="1920">
        <v>334</v>
      </c>
      <c r="CG13" s="1920"/>
      <c r="CH13" s="1920"/>
      <c r="CI13" s="1920"/>
      <c r="CJ13" s="1920"/>
      <c r="CK13" s="1920"/>
      <c r="CL13" s="1920"/>
      <c r="CM13" s="1920"/>
      <c r="CN13" s="1920"/>
      <c r="CO13" s="1920"/>
      <c r="CP13" s="1920"/>
      <c r="CQ13" s="1920"/>
      <c r="CR13" s="1920"/>
      <c r="CS13" s="1920"/>
      <c r="CT13" s="1912">
        <v>48667</v>
      </c>
      <c r="CU13" s="1913"/>
      <c r="CV13" s="1913"/>
      <c r="CW13" s="1913"/>
      <c r="CX13" s="1913"/>
      <c r="CY13" s="1913"/>
      <c r="CZ13" s="1913"/>
      <c r="DA13" s="1913"/>
      <c r="DB13" s="1913"/>
      <c r="DC13" s="1913"/>
      <c r="DD13" s="1913"/>
      <c r="DE13" s="1913"/>
      <c r="DF13" s="1913"/>
      <c r="DG13" s="1914"/>
      <c r="DH13" s="1915">
        <f>308+26</f>
        <v>334</v>
      </c>
      <c r="DI13" s="1915"/>
      <c r="DJ13" s="1915"/>
      <c r="DK13" s="1915"/>
      <c r="DL13" s="1915"/>
      <c r="DM13" s="1915"/>
      <c r="DN13" s="1915"/>
      <c r="DO13" s="1915"/>
      <c r="DP13" s="1915"/>
      <c r="DQ13" s="1915"/>
      <c r="DR13" s="378"/>
      <c r="DS13" s="378"/>
      <c r="DT13" s="378"/>
      <c r="DU13" s="1214">
        <v>0</v>
      </c>
      <c r="DV13" s="1215"/>
      <c r="DW13" s="1215"/>
      <c r="DX13" s="1215"/>
      <c r="DY13" s="1215"/>
      <c r="DZ13" s="1215"/>
      <c r="EA13" s="1215"/>
      <c r="EB13" s="1215"/>
      <c r="EC13" s="1215"/>
      <c r="ED13" s="1215"/>
      <c r="EE13" s="1215"/>
      <c r="EF13" s="1215"/>
      <c r="EG13" s="1215"/>
      <c r="EH13" s="1216"/>
      <c r="EI13" s="1214">
        <v>0</v>
      </c>
      <c r="EJ13" s="1215"/>
      <c r="EK13" s="1215"/>
      <c r="EL13" s="1215"/>
      <c r="EM13" s="1215"/>
      <c r="EN13" s="1215"/>
      <c r="EO13" s="1215"/>
      <c r="EP13" s="1215"/>
      <c r="EQ13" s="1215"/>
      <c r="ER13" s="1215"/>
      <c r="ES13" s="1215"/>
      <c r="ET13" s="1215"/>
      <c r="EU13" s="1216"/>
      <c r="EV13" s="1909">
        <v>20</v>
      </c>
      <c r="EW13" s="1910"/>
      <c r="EX13" s="1910"/>
      <c r="EY13" s="1910"/>
      <c r="EZ13" s="1910"/>
      <c r="FA13" s="1910"/>
      <c r="FB13" s="1910"/>
      <c r="FC13" s="1910"/>
      <c r="FD13" s="1910"/>
      <c r="FE13" s="1910"/>
      <c r="FF13" s="1910"/>
      <c r="FG13" s="1910"/>
      <c r="FH13" s="1910"/>
      <c r="FI13" s="1911"/>
      <c r="FJ13" s="1907">
        <f t="shared" si="0"/>
        <v>22567</v>
      </c>
      <c r="FK13" s="1907"/>
      <c r="FL13" s="1907"/>
      <c r="FM13" s="1907"/>
      <c r="FN13" s="1907"/>
      <c r="FO13" s="1907"/>
      <c r="FP13" s="1907"/>
      <c r="FQ13" s="1907"/>
      <c r="FR13" s="1907"/>
      <c r="FS13" s="1907"/>
      <c r="FT13" s="1907"/>
      <c r="FU13" s="1907"/>
      <c r="FV13" s="1902">
        <v>0</v>
      </c>
      <c r="FW13" s="1903"/>
      <c r="FX13" s="1903"/>
      <c r="FY13" s="1903"/>
      <c r="FZ13" s="1903"/>
      <c r="GA13" s="1903"/>
      <c r="GB13" s="1903"/>
      <c r="GC13" s="1903"/>
      <c r="GD13" s="1903"/>
      <c r="GE13" s="1903"/>
      <c r="GF13" s="1903"/>
      <c r="GG13" s="1903"/>
      <c r="GH13" s="1904"/>
    </row>
    <row r="14" spans="1:191" ht="15" customHeight="1">
      <c r="A14" s="103"/>
      <c r="B14" s="1916"/>
      <c r="C14" s="1916"/>
      <c r="D14" s="1916"/>
      <c r="E14" s="1916"/>
      <c r="F14" s="1916"/>
      <c r="G14" s="1916"/>
      <c r="H14" s="1916"/>
      <c r="I14" s="1916"/>
      <c r="J14" s="1916"/>
      <c r="K14" s="1916"/>
      <c r="L14" s="1916"/>
      <c r="M14" s="1916"/>
      <c r="N14" s="1916"/>
      <c r="O14" s="1916"/>
      <c r="P14" s="1916"/>
      <c r="Q14" s="1916"/>
      <c r="R14" s="1916"/>
      <c r="S14" s="1917"/>
      <c r="T14" s="1112"/>
      <c r="U14" s="1113"/>
      <c r="V14" s="1113"/>
      <c r="W14" s="1113"/>
      <c r="X14" s="1113"/>
      <c r="Y14" s="1113"/>
      <c r="Z14" s="1113"/>
      <c r="AA14" s="1113"/>
      <c r="AB14" s="1113"/>
      <c r="AC14" s="1113"/>
      <c r="AD14" s="1241"/>
      <c r="AE14" s="1213" t="s">
        <v>122</v>
      </c>
      <c r="AF14" s="1095"/>
      <c r="AG14" s="1095"/>
      <c r="AH14" s="1095"/>
      <c r="AI14" s="1095"/>
      <c r="AJ14" s="1095"/>
      <c r="AK14" s="1096" t="s">
        <v>350</v>
      </c>
      <c r="AL14" s="1096"/>
      <c r="AM14" s="1096"/>
      <c r="AN14" s="1097" t="s">
        <v>227</v>
      </c>
      <c r="AO14" s="1097"/>
      <c r="AP14" s="1097"/>
      <c r="AQ14" s="1097"/>
      <c r="AR14" s="1918">
        <v>13516</v>
      </c>
      <c r="AS14" s="1910"/>
      <c r="AT14" s="1910"/>
      <c r="AU14" s="1910"/>
      <c r="AV14" s="1910"/>
      <c r="AW14" s="1910"/>
      <c r="AX14" s="1910"/>
      <c r="AY14" s="1910"/>
      <c r="AZ14" s="1910"/>
      <c r="BA14" s="1910"/>
      <c r="BB14" s="1910"/>
      <c r="BC14" s="1910"/>
      <c r="BD14" s="1911"/>
      <c r="BE14" s="1902">
        <v>0</v>
      </c>
      <c r="BF14" s="1903"/>
      <c r="BG14" s="1903"/>
      <c r="BH14" s="1903"/>
      <c r="BI14" s="1903"/>
      <c r="BJ14" s="1903"/>
      <c r="BK14" s="1903"/>
      <c r="BL14" s="1903"/>
      <c r="BM14" s="1903"/>
      <c r="BN14" s="1903"/>
      <c r="BO14" s="1903"/>
      <c r="BP14" s="1903"/>
      <c r="BQ14" s="1903"/>
      <c r="BR14" s="1904"/>
      <c r="BS14" s="1919">
        <f>44749+456+1</f>
        <v>45206</v>
      </c>
      <c r="BT14" s="1920"/>
      <c r="BU14" s="1920"/>
      <c r="BV14" s="1920"/>
      <c r="BW14" s="1920"/>
      <c r="BX14" s="1920"/>
      <c r="BY14" s="1920"/>
      <c r="BZ14" s="1920"/>
      <c r="CA14" s="1920"/>
      <c r="CB14" s="1920"/>
      <c r="CC14" s="1920"/>
      <c r="CD14" s="1920"/>
      <c r="CE14" s="1920"/>
      <c r="CF14" s="1920">
        <v>2298</v>
      </c>
      <c r="CG14" s="1920"/>
      <c r="CH14" s="1920"/>
      <c r="CI14" s="1920"/>
      <c r="CJ14" s="1920"/>
      <c r="CK14" s="1920"/>
      <c r="CL14" s="1920"/>
      <c r="CM14" s="1920"/>
      <c r="CN14" s="1920"/>
      <c r="CO14" s="1920"/>
      <c r="CP14" s="1920"/>
      <c r="CQ14" s="1920"/>
      <c r="CR14" s="1920"/>
      <c r="CS14" s="1920"/>
      <c r="CT14" s="1912">
        <v>46005</v>
      </c>
      <c r="CU14" s="1913"/>
      <c r="CV14" s="1913"/>
      <c r="CW14" s="1913"/>
      <c r="CX14" s="1913"/>
      <c r="CY14" s="1913"/>
      <c r="CZ14" s="1913"/>
      <c r="DA14" s="1913"/>
      <c r="DB14" s="1913"/>
      <c r="DC14" s="1913"/>
      <c r="DD14" s="1913"/>
      <c r="DE14" s="1913"/>
      <c r="DF14" s="1913"/>
      <c r="DG14" s="1914"/>
      <c r="DH14" s="1915">
        <f>1842+456</f>
        <v>2298</v>
      </c>
      <c r="DI14" s="1915"/>
      <c r="DJ14" s="1915"/>
      <c r="DK14" s="1915"/>
      <c r="DL14" s="1915"/>
      <c r="DM14" s="1915"/>
      <c r="DN14" s="1915"/>
      <c r="DO14" s="1915"/>
      <c r="DP14" s="1915"/>
      <c r="DQ14" s="1915"/>
      <c r="DR14" s="378"/>
      <c r="DS14" s="378"/>
      <c r="DT14" s="378"/>
      <c r="DU14" s="1214">
        <v>0</v>
      </c>
      <c r="DV14" s="1215"/>
      <c r="DW14" s="1215"/>
      <c r="DX14" s="1215"/>
      <c r="DY14" s="1215"/>
      <c r="DZ14" s="1215"/>
      <c r="EA14" s="1215"/>
      <c r="EB14" s="1215"/>
      <c r="EC14" s="1215"/>
      <c r="ED14" s="1215"/>
      <c r="EE14" s="1215"/>
      <c r="EF14" s="1215"/>
      <c r="EG14" s="1215"/>
      <c r="EH14" s="1216"/>
      <c r="EI14" s="1214">
        <v>0</v>
      </c>
      <c r="EJ14" s="1215"/>
      <c r="EK14" s="1215"/>
      <c r="EL14" s="1215"/>
      <c r="EM14" s="1215"/>
      <c r="EN14" s="1215"/>
      <c r="EO14" s="1215"/>
      <c r="EP14" s="1215"/>
      <c r="EQ14" s="1215"/>
      <c r="ER14" s="1215"/>
      <c r="ES14" s="1215"/>
      <c r="ET14" s="1215"/>
      <c r="EU14" s="1216"/>
      <c r="EV14" s="1909">
        <f>-68-1</f>
        <v>-69</v>
      </c>
      <c r="EW14" s="1910"/>
      <c r="EX14" s="1910"/>
      <c r="EY14" s="1910"/>
      <c r="EZ14" s="1910"/>
      <c r="FA14" s="1910"/>
      <c r="FB14" s="1910"/>
      <c r="FC14" s="1910"/>
      <c r="FD14" s="1910"/>
      <c r="FE14" s="1910"/>
      <c r="FF14" s="1910"/>
      <c r="FG14" s="1910"/>
      <c r="FH14" s="1910"/>
      <c r="FI14" s="1911"/>
      <c r="FJ14" s="1907">
        <f t="shared" si="0"/>
        <v>12648</v>
      </c>
      <c r="FK14" s="1907"/>
      <c r="FL14" s="1907"/>
      <c r="FM14" s="1907"/>
      <c r="FN14" s="1907"/>
      <c r="FO14" s="1907"/>
      <c r="FP14" s="1907"/>
      <c r="FQ14" s="1907"/>
      <c r="FR14" s="1907"/>
      <c r="FS14" s="1907"/>
      <c r="FT14" s="1907"/>
      <c r="FU14" s="1907"/>
      <c r="FV14" s="1902">
        <v>0</v>
      </c>
      <c r="FW14" s="1903"/>
      <c r="FX14" s="1903"/>
      <c r="FY14" s="1903"/>
      <c r="FZ14" s="1903"/>
      <c r="GA14" s="1903"/>
      <c r="GB14" s="1903"/>
      <c r="GC14" s="1903"/>
      <c r="GD14" s="1903"/>
      <c r="GE14" s="1903"/>
      <c r="GF14" s="1903"/>
      <c r="GG14" s="1903"/>
      <c r="GH14" s="1904"/>
    </row>
    <row r="15" spans="1:191" ht="15" customHeight="1">
      <c r="A15" s="102"/>
      <c r="B15" s="1921" t="s">
        <v>523</v>
      </c>
      <c r="C15" s="1921"/>
      <c r="D15" s="1921"/>
      <c r="E15" s="1921"/>
      <c r="F15" s="1921"/>
      <c r="G15" s="1921"/>
      <c r="H15" s="1921"/>
      <c r="I15" s="1921"/>
      <c r="J15" s="1921"/>
      <c r="K15" s="1921"/>
      <c r="L15" s="1921"/>
      <c r="M15" s="1921"/>
      <c r="N15" s="1921"/>
      <c r="O15" s="1921"/>
      <c r="P15" s="1921"/>
      <c r="Q15" s="1921"/>
      <c r="R15" s="1921"/>
      <c r="S15" s="1922"/>
      <c r="T15" s="1112"/>
      <c r="U15" s="1113"/>
      <c r="V15" s="1113"/>
      <c r="W15" s="1113"/>
      <c r="X15" s="1113"/>
      <c r="Y15" s="1113"/>
      <c r="Z15" s="1113"/>
      <c r="AA15" s="1113"/>
      <c r="AB15" s="1113"/>
      <c r="AC15" s="1113"/>
      <c r="AD15" s="1241"/>
      <c r="AE15" s="1213" t="s">
        <v>122</v>
      </c>
      <c r="AF15" s="1095"/>
      <c r="AG15" s="1095"/>
      <c r="AH15" s="1095"/>
      <c r="AI15" s="1095"/>
      <c r="AJ15" s="1095"/>
      <c r="AK15" s="1096" t="s">
        <v>352</v>
      </c>
      <c r="AL15" s="1096"/>
      <c r="AM15" s="1096"/>
      <c r="AN15" s="1097" t="s">
        <v>226</v>
      </c>
      <c r="AO15" s="1097"/>
      <c r="AP15" s="1097"/>
      <c r="AQ15" s="1097"/>
      <c r="AR15" s="1918">
        <v>25070</v>
      </c>
      <c r="AS15" s="1910"/>
      <c r="AT15" s="1910"/>
      <c r="AU15" s="1910"/>
      <c r="AV15" s="1910"/>
      <c r="AW15" s="1910"/>
      <c r="AX15" s="1910"/>
      <c r="AY15" s="1910"/>
      <c r="AZ15" s="1910"/>
      <c r="BA15" s="1910"/>
      <c r="BB15" s="1910"/>
      <c r="BC15" s="1910"/>
      <c r="BD15" s="1911"/>
      <c r="BE15" s="1902">
        <v>0</v>
      </c>
      <c r="BF15" s="1903"/>
      <c r="BG15" s="1903"/>
      <c r="BH15" s="1903"/>
      <c r="BI15" s="1903"/>
      <c r="BJ15" s="1903"/>
      <c r="BK15" s="1903"/>
      <c r="BL15" s="1903"/>
      <c r="BM15" s="1903"/>
      <c r="BN15" s="1903"/>
      <c r="BO15" s="1903"/>
      <c r="BP15" s="1903"/>
      <c r="BQ15" s="1903"/>
      <c r="BR15" s="1904"/>
      <c r="BS15" s="1919">
        <f>272184-6989</f>
        <v>265195</v>
      </c>
      <c r="BT15" s="1920"/>
      <c r="BU15" s="1920"/>
      <c r="BV15" s="1920"/>
      <c r="BW15" s="1920"/>
      <c r="BX15" s="1920"/>
      <c r="BY15" s="1920"/>
      <c r="BZ15" s="1920"/>
      <c r="CA15" s="1920"/>
      <c r="CB15" s="1920"/>
      <c r="CC15" s="1920"/>
      <c r="CD15" s="1920"/>
      <c r="CE15" s="1920"/>
      <c r="CF15" s="1920">
        <f>10067+6989</f>
        <v>17056</v>
      </c>
      <c r="CG15" s="1920"/>
      <c r="CH15" s="1920"/>
      <c r="CI15" s="1920"/>
      <c r="CJ15" s="1920"/>
      <c r="CK15" s="1920"/>
      <c r="CL15" s="1920"/>
      <c r="CM15" s="1920"/>
      <c r="CN15" s="1920"/>
      <c r="CO15" s="1920"/>
      <c r="CP15" s="1920"/>
      <c r="CQ15" s="1920"/>
      <c r="CR15" s="1920"/>
      <c r="CS15" s="1920"/>
      <c r="CT15" s="1912">
        <v>207720</v>
      </c>
      <c r="CU15" s="1913"/>
      <c r="CV15" s="1913"/>
      <c r="CW15" s="1913"/>
      <c r="CX15" s="1913"/>
      <c r="CY15" s="1913"/>
      <c r="CZ15" s="1913"/>
      <c r="DA15" s="1913"/>
      <c r="DB15" s="1913"/>
      <c r="DC15" s="1913"/>
      <c r="DD15" s="1913"/>
      <c r="DE15" s="1913"/>
      <c r="DF15" s="1913"/>
      <c r="DG15" s="1914"/>
      <c r="DH15" s="1915">
        <v>17056</v>
      </c>
      <c r="DI15" s="1915"/>
      <c r="DJ15" s="1915"/>
      <c r="DK15" s="1915"/>
      <c r="DL15" s="1915"/>
      <c r="DM15" s="1915"/>
      <c r="DN15" s="1915"/>
      <c r="DO15" s="1915"/>
      <c r="DP15" s="1915"/>
      <c r="DQ15" s="1915"/>
      <c r="DR15" s="378"/>
      <c r="DS15" s="378"/>
      <c r="DT15" s="378"/>
      <c r="DU15" s="1214">
        <v>0</v>
      </c>
      <c r="DV15" s="1215"/>
      <c r="DW15" s="1215"/>
      <c r="DX15" s="1215"/>
      <c r="DY15" s="1215"/>
      <c r="DZ15" s="1215"/>
      <c r="EA15" s="1215"/>
      <c r="EB15" s="1215"/>
      <c r="EC15" s="1215"/>
      <c r="ED15" s="1215"/>
      <c r="EE15" s="1215"/>
      <c r="EF15" s="1215"/>
      <c r="EG15" s="1215"/>
      <c r="EH15" s="1216"/>
      <c r="EI15" s="1214">
        <v>0</v>
      </c>
      <c r="EJ15" s="1215"/>
      <c r="EK15" s="1215"/>
      <c r="EL15" s="1215"/>
      <c r="EM15" s="1215"/>
      <c r="EN15" s="1215"/>
      <c r="EO15" s="1215"/>
      <c r="EP15" s="1215"/>
      <c r="EQ15" s="1215"/>
      <c r="ER15" s="1215"/>
      <c r="ES15" s="1215"/>
      <c r="ET15" s="1215"/>
      <c r="EU15" s="1216"/>
      <c r="EV15" s="1909">
        <v>-3009</v>
      </c>
      <c r="EW15" s="1910"/>
      <c r="EX15" s="1910"/>
      <c r="EY15" s="1910"/>
      <c r="EZ15" s="1910"/>
      <c r="FA15" s="1910"/>
      <c r="FB15" s="1910"/>
      <c r="FC15" s="1910"/>
      <c r="FD15" s="1910"/>
      <c r="FE15" s="1910"/>
      <c r="FF15" s="1910"/>
      <c r="FG15" s="1910"/>
      <c r="FH15" s="1910"/>
      <c r="FI15" s="1911"/>
      <c r="FJ15" s="1907">
        <f t="shared" si="0"/>
        <v>79536</v>
      </c>
      <c r="FK15" s="1907"/>
      <c r="FL15" s="1907"/>
      <c r="FM15" s="1907"/>
      <c r="FN15" s="1907"/>
      <c r="FO15" s="1907"/>
      <c r="FP15" s="1907"/>
      <c r="FQ15" s="1907"/>
      <c r="FR15" s="1907"/>
      <c r="FS15" s="1907"/>
      <c r="FT15" s="1907"/>
      <c r="FU15" s="1907"/>
      <c r="FV15" s="1902">
        <v>0</v>
      </c>
      <c r="FW15" s="1903"/>
      <c r="FX15" s="1903"/>
      <c r="FY15" s="1903"/>
      <c r="FZ15" s="1903"/>
      <c r="GA15" s="1903"/>
      <c r="GB15" s="1903"/>
      <c r="GC15" s="1903"/>
      <c r="GD15" s="1903"/>
      <c r="GE15" s="1903"/>
      <c r="GF15" s="1903"/>
      <c r="GG15" s="1903"/>
      <c r="GH15" s="1904"/>
    </row>
    <row r="16" spans="1:191" ht="20.25" customHeight="1">
      <c r="A16" s="103"/>
      <c r="B16" s="1916"/>
      <c r="C16" s="1916"/>
      <c r="D16" s="1916"/>
      <c r="E16" s="1916"/>
      <c r="F16" s="1916"/>
      <c r="G16" s="1916"/>
      <c r="H16" s="1916"/>
      <c r="I16" s="1916"/>
      <c r="J16" s="1916"/>
      <c r="K16" s="1916"/>
      <c r="L16" s="1916"/>
      <c r="M16" s="1916"/>
      <c r="N16" s="1916"/>
      <c r="O16" s="1916"/>
      <c r="P16" s="1916"/>
      <c r="Q16" s="1916"/>
      <c r="R16" s="1916"/>
      <c r="S16" s="1917"/>
      <c r="T16" s="1112"/>
      <c r="U16" s="1113"/>
      <c r="V16" s="1113"/>
      <c r="W16" s="1113"/>
      <c r="X16" s="1113"/>
      <c r="Y16" s="1113"/>
      <c r="Z16" s="1113"/>
      <c r="AA16" s="1113"/>
      <c r="AB16" s="1113"/>
      <c r="AC16" s="1113"/>
      <c r="AD16" s="1241"/>
      <c r="AE16" s="1213" t="s">
        <v>122</v>
      </c>
      <c r="AF16" s="1095"/>
      <c r="AG16" s="1095"/>
      <c r="AH16" s="1095"/>
      <c r="AI16" s="1095"/>
      <c r="AJ16" s="1095"/>
      <c r="AK16" s="1096" t="s">
        <v>350</v>
      </c>
      <c r="AL16" s="1096"/>
      <c r="AM16" s="1096"/>
      <c r="AN16" s="1097" t="s">
        <v>227</v>
      </c>
      <c r="AO16" s="1097"/>
      <c r="AP16" s="1097"/>
      <c r="AQ16" s="1097"/>
      <c r="AR16" s="1918">
        <v>27286</v>
      </c>
      <c r="AS16" s="1910"/>
      <c r="AT16" s="1910"/>
      <c r="AU16" s="1910"/>
      <c r="AV16" s="1910"/>
      <c r="AW16" s="1910"/>
      <c r="AX16" s="1910"/>
      <c r="AY16" s="1910"/>
      <c r="AZ16" s="1910"/>
      <c r="BA16" s="1910"/>
      <c r="BB16" s="1910"/>
      <c r="BC16" s="1910"/>
      <c r="BD16" s="1911"/>
      <c r="BE16" s="1902">
        <v>0</v>
      </c>
      <c r="BF16" s="1903"/>
      <c r="BG16" s="1903"/>
      <c r="BH16" s="1903"/>
      <c r="BI16" s="1903"/>
      <c r="BJ16" s="1903"/>
      <c r="BK16" s="1903"/>
      <c r="BL16" s="1903"/>
      <c r="BM16" s="1903"/>
      <c r="BN16" s="1903"/>
      <c r="BO16" s="1903"/>
      <c r="BP16" s="1903"/>
      <c r="BQ16" s="1903"/>
      <c r="BR16" s="1904"/>
      <c r="BS16" s="1919">
        <f>256979-66326</f>
        <v>190653</v>
      </c>
      <c r="BT16" s="1920"/>
      <c r="BU16" s="1920"/>
      <c r="BV16" s="1920"/>
      <c r="BW16" s="1920"/>
      <c r="BX16" s="1920"/>
      <c r="BY16" s="1920"/>
      <c r="BZ16" s="1920"/>
      <c r="CA16" s="1920"/>
      <c r="CB16" s="1920"/>
      <c r="CC16" s="1920"/>
      <c r="CD16" s="1920"/>
      <c r="CE16" s="1920"/>
      <c r="CF16" s="1920">
        <f>47880+66326</f>
        <v>114206</v>
      </c>
      <c r="CG16" s="1920"/>
      <c r="CH16" s="1920"/>
      <c r="CI16" s="1920"/>
      <c r="CJ16" s="1920"/>
      <c r="CK16" s="1920"/>
      <c r="CL16" s="1920"/>
      <c r="CM16" s="1920"/>
      <c r="CN16" s="1920"/>
      <c r="CO16" s="1920"/>
      <c r="CP16" s="1920"/>
      <c r="CQ16" s="1920"/>
      <c r="CR16" s="1920"/>
      <c r="CS16" s="1920"/>
      <c r="CT16" s="1912">
        <v>177189</v>
      </c>
      <c r="CU16" s="1913"/>
      <c r="CV16" s="1913"/>
      <c r="CW16" s="1913"/>
      <c r="CX16" s="1913"/>
      <c r="CY16" s="1913"/>
      <c r="CZ16" s="1913"/>
      <c r="DA16" s="1913"/>
      <c r="DB16" s="1913"/>
      <c r="DC16" s="1913"/>
      <c r="DD16" s="1913"/>
      <c r="DE16" s="1913"/>
      <c r="DF16" s="1913"/>
      <c r="DG16" s="1914"/>
      <c r="DH16" s="1915">
        <v>114206</v>
      </c>
      <c r="DI16" s="1915"/>
      <c r="DJ16" s="1915"/>
      <c r="DK16" s="1915"/>
      <c r="DL16" s="1915"/>
      <c r="DM16" s="1915"/>
      <c r="DN16" s="1915"/>
      <c r="DO16" s="1915"/>
      <c r="DP16" s="1915"/>
      <c r="DQ16" s="1915"/>
      <c r="DR16" s="378"/>
      <c r="DS16" s="378"/>
      <c r="DT16" s="378"/>
      <c r="DU16" s="1214">
        <v>0</v>
      </c>
      <c r="DV16" s="1215"/>
      <c r="DW16" s="1215"/>
      <c r="DX16" s="1215"/>
      <c r="DY16" s="1215"/>
      <c r="DZ16" s="1215"/>
      <c r="EA16" s="1215"/>
      <c r="EB16" s="1215"/>
      <c r="EC16" s="1215"/>
      <c r="ED16" s="1215"/>
      <c r="EE16" s="1215"/>
      <c r="EF16" s="1215"/>
      <c r="EG16" s="1215"/>
      <c r="EH16" s="1216"/>
      <c r="EI16" s="1214">
        <v>0</v>
      </c>
      <c r="EJ16" s="1215"/>
      <c r="EK16" s="1215"/>
      <c r="EL16" s="1215"/>
      <c r="EM16" s="1215"/>
      <c r="EN16" s="1215"/>
      <c r="EO16" s="1215"/>
      <c r="EP16" s="1215"/>
      <c r="EQ16" s="1215"/>
      <c r="ER16" s="1215"/>
      <c r="ES16" s="1215"/>
      <c r="ET16" s="1215"/>
      <c r="EU16" s="1216"/>
      <c r="EV16" s="1909">
        <f>-15681+1</f>
        <v>-15680</v>
      </c>
      <c r="EW16" s="1910"/>
      <c r="EX16" s="1910"/>
      <c r="EY16" s="1910"/>
      <c r="EZ16" s="1910"/>
      <c r="FA16" s="1910"/>
      <c r="FB16" s="1910"/>
      <c r="FC16" s="1910"/>
      <c r="FD16" s="1910"/>
      <c r="FE16" s="1910"/>
      <c r="FF16" s="1910"/>
      <c r="FG16" s="1910"/>
      <c r="FH16" s="1910"/>
      <c r="FI16" s="1911"/>
      <c r="FJ16" s="1907">
        <f t="shared" si="0"/>
        <v>25070</v>
      </c>
      <c r="FK16" s="1907"/>
      <c r="FL16" s="1907"/>
      <c r="FM16" s="1907"/>
      <c r="FN16" s="1907"/>
      <c r="FO16" s="1907"/>
      <c r="FP16" s="1907"/>
      <c r="FQ16" s="1907"/>
      <c r="FR16" s="1907"/>
      <c r="FS16" s="1907"/>
      <c r="FT16" s="1907"/>
      <c r="FU16" s="1907"/>
      <c r="FV16" s="1902">
        <v>0</v>
      </c>
      <c r="FW16" s="1903"/>
      <c r="FX16" s="1903"/>
      <c r="FY16" s="1903"/>
      <c r="FZ16" s="1903"/>
      <c r="GA16" s="1903"/>
      <c r="GB16" s="1903"/>
      <c r="GC16" s="1903"/>
      <c r="GD16" s="1903"/>
      <c r="GE16" s="1903"/>
      <c r="GF16" s="1903"/>
      <c r="GG16" s="1903"/>
      <c r="GH16" s="1904"/>
    </row>
    <row r="17" spans="1:190" ht="15" customHeight="1">
      <c r="A17" s="102"/>
      <c r="B17" s="1921" t="s">
        <v>524</v>
      </c>
      <c r="C17" s="1921"/>
      <c r="D17" s="1921"/>
      <c r="E17" s="1921"/>
      <c r="F17" s="1921"/>
      <c r="G17" s="1921"/>
      <c r="H17" s="1921"/>
      <c r="I17" s="1921"/>
      <c r="J17" s="1921"/>
      <c r="K17" s="1921"/>
      <c r="L17" s="1921"/>
      <c r="M17" s="1921"/>
      <c r="N17" s="1921"/>
      <c r="O17" s="1921"/>
      <c r="P17" s="1921"/>
      <c r="Q17" s="1921"/>
      <c r="R17" s="1921"/>
      <c r="S17" s="1922"/>
      <c r="T17" s="1112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241"/>
      <c r="AE17" s="1213" t="s">
        <v>122</v>
      </c>
      <c r="AF17" s="1095"/>
      <c r="AG17" s="1095"/>
      <c r="AH17" s="1095"/>
      <c r="AI17" s="1095"/>
      <c r="AJ17" s="1095"/>
      <c r="AK17" s="1096" t="s">
        <v>352</v>
      </c>
      <c r="AL17" s="1096"/>
      <c r="AM17" s="1096"/>
      <c r="AN17" s="1097" t="s">
        <v>226</v>
      </c>
      <c r="AO17" s="1097"/>
      <c r="AP17" s="1097"/>
      <c r="AQ17" s="1097"/>
      <c r="AR17" s="1918">
        <v>6473</v>
      </c>
      <c r="AS17" s="1910"/>
      <c r="AT17" s="1910"/>
      <c r="AU17" s="1910"/>
      <c r="AV17" s="1910"/>
      <c r="AW17" s="1910"/>
      <c r="AX17" s="1910"/>
      <c r="AY17" s="1910"/>
      <c r="AZ17" s="1910"/>
      <c r="BA17" s="1910"/>
      <c r="BB17" s="1910"/>
      <c r="BC17" s="1910"/>
      <c r="BD17" s="1911"/>
      <c r="BE17" s="1902">
        <v>0</v>
      </c>
      <c r="BF17" s="1903"/>
      <c r="BG17" s="1903"/>
      <c r="BH17" s="1903"/>
      <c r="BI17" s="1903"/>
      <c r="BJ17" s="1903"/>
      <c r="BK17" s="1903"/>
      <c r="BL17" s="1903"/>
      <c r="BM17" s="1903"/>
      <c r="BN17" s="1903"/>
      <c r="BO17" s="1903"/>
      <c r="BP17" s="1903"/>
      <c r="BQ17" s="1903"/>
      <c r="BR17" s="1904"/>
      <c r="BS17" s="1919">
        <f>12359+1</f>
        <v>12360</v>
      </c>
      <c r="BT17" s="1920"/>
      <c r="BU17" s="1920"/>
      <c r="BV17" s="1920"/>
      <c r="BW17" s="1920"/>
      <c r="BX17" s="1920"/>
      <c r="BY17" s="1920"/>
      <c r="BZ17" s="1920"/>
      <c r="CA17" s="1920"/>
      <c r="CB17" s="1920"/>
      <c r="CC17" s="1920"/>
      <c r="CD17" s="1920"/>
      <c r="CE17" s="1920"/>
      <c r="CF17" s="1920">
        <v>44</v>
      </c>
      <c r="CG17" s="1920"/>
      <c r="CH17" s="1920"/>
      <c r="CI17" s="1920"/>
      <c r="CJ17" s="1920"/>
      <c r="CK17" s="1920"/>
      <c r="CL17" s="1920"/>
      <c r="CM17" s="1920"/>
      <c r="CN17" s="1920"/>
      <c r="CO17" s="1920"/>
      <c r="CP17" s="1920"/>
      <c r="CQ17" s="1920"/>
      <c r="CR17" s="1920"/>
      <c r="CS17" s="1920"/>
      <c r="CT17" s="1912">
        <v>11722</v>
      </c>
      <c r="CU17" s="1913"/>
      <c r="CV17" s="1913"/>
      <c r="CW17" s="1913"/>
      <c r="CX17" s="1913"/>
      <c r="CY17" s="1913"/>
      <c r="CZ17" s="1913"/>
      <c r="DA17" s="1913"/>
      <c r="DB17" s="1913"/>
      <c r="DC17" s="1913"/>
      <c r="DD17" s="1913"/>
      <c r="DE17" s="1913"/>
      <c r="DF17" s="1913"/>
      <c r="DG17" s="1914"/>
      <c r="DH17" s="1915">
        <v>44</v>
      </c>
      <c r="DI17" s="1915"/>
      <c r="DJ17" s="1915"/>
      <c r="DK17" s="1915"/>
      <c r="DL17" s="1915"/>
      <c r="DM17" s="1915"/>
      <c r="DN17" s="1915"/>
      <c r="DO17" s="1915"/>
      <c r="DP17" s="1915"/>
      <c r="DQ17" s="1915"/>
      <c r="DR17" s="378"/>
      <c r="DS17" s="378"/>
      <c r="DT17" s="378"/>
      <c r="DU17" s="1214">
        <v>0</v>
      </c>
      <c r="DV17" s="1215"/>
      <c r="DW17" s="1215"/>
      <c r="DX17" s="1215"/>
      <c r="DY17" s="1215"/>
      <c r="DZ17" s="1215"/>
      <c r="EA17" s="1215"/>
      <c r="EB17" s="1215"/>
      <c r="EC17" s="1215"/>
      <c r="ED17" s="1215"/>
      <c r="EE17" s="1215"/>
      <c r="EF17" s="1215"/>
      <c r="EG17" s="1215"/>
      <c r="EH17" s="1216"/>
      <c r="EI17" s="1214">
        <v>0</v>
      </c>
      <c r="EJ17" s="1215"/>
      <c r="EK17" s="1215"/>
      <c r="EL17" s="1215"/>
      <c r="EM17" s="1215"/>
      <c r="EN17" s="1215"/>
      <c r="EO17" s="1215"/>
      <c r="EP17" s="1215"/>
      <c r="EQ17" s="1215"/>
      <c r="ER17" s="1215"/>
      <c r="ES17" s="1215"/>
      <c r="ET17" s="1215"/>
      <c r="EU17" s="1216"/>
      <c r="EV17" s="1909">
        <v>-2</v>
      </c>
      <c r="EW17" s="1910"/>
      <c r="EX17" s="1910"/>
      <c r="EY17" s="1910"/>
      <c r="EZ17" s="1910"/>
      <c r="FA17" s="1910"/>
      <c r="FB17" s="1910"/>
      <c r="FC17" s="1910"/>
      <c r="FD17" s="1910"/>
      <c r="FE17" s="1910"/>
      <c r="FF17" s="1910"/>
      <c r="FG17" s="1910"/>
      <c r="FH17" s="1910"/>
      <c r="FI17" s="1911"/>
      <c r="FJ17" s="1907">
        <f t="shared" si="0"/>
        <v>7109</v>
      </c>
      <c r="FK17" s="1907"/>
      <c r="FL17" s="1907"/>
      <c r="FM17" s="1907"/>
      <c r="FN17" s="1907"/>
      <c r="FO17" s="1907"/>
      <c r="FP17" s="1907"/>
      <c r="FQ17" s="1907"/>
      <c r="FR17" s="1907"/>
      <c r="FS17" s="1907"/>
      <c r="FT17" s="1907"/>
      <c r="FU17" s="1907"/>
      <c r="FV17" s="1902">
        <v>0</v>
      </c>
      <c r="FW17" s="1903"/>
      <c r="FX17" s="1903"/>
      <c r="FY17" s="1903"/>
      <c r="FZ17" s="1903"/>
      <c r="GA17" s="1903"/>
      <c r="GB17" s="1903"/>
      <c r="GC17" s="1903"/>
      <c r="GD17" s="1903"/>
      <c r="GE17" s="1903"/>
      <c r="GF17" s="1903"/>
      <c r="GG17" s="1903"/>
      <c r="GH17" s="1904"/>
    </row>
    <row r="18" spans="1:190" ht="18" customHeight="1">
      <c r="A18" s="103"/>
      <c r="B18" s="1916"/>
      <c r="C18" s="1916"/>
      <c r="D18" s="1916"/>
      <c r="E18" s="1916"/>
      <c r="F18" s="1916"/>
      <c r="G18" s="1916"/>
      <c r="H18" s="1916"/>
      <c r="I18" s="1916"/>
      <c r="J18" s="1916"/>
      <c r="K18" s="1916"/>
      <c r="L18" s="1916"/>
      <c r="M18" s="1916"/>
      <c r="N18" s="1916"/>
      <c r="O18" s="1916"/>
      <c r="P18" s="1916"/>
      <c r="Q18" s="1916"/>
      <c r="R18" s="1916"/>
      <c r="S18" s="1917"/>
      <c r="T18" s="1112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241"/>
      <c r="AE18" s="1213" t="s">
        <v>122</v>
      </c>
      <c r="AF18" s="1095"/>
      <c r="AG18" s="1095"/>
      <c r="AH18" s="1095"/>
      <c r="AI18" s="1095"/>
      <c r="AJ18" s="1095"/>
      <c r="AK18" s="1096" t="s">
        <v>350</v>
      </c>
      <c r="AL18" s="1096"/>
      <c r="AM18" s="1096"/>
      <c r="AN18" s="1097" t="s">
        <v>227</v>
      </c>
      <c r="AO18" s="1097"/>
      <c r="AP18" s="1097"/>
      <c r="AQ18" s="1097"/>
      <c r="AR18" s="1918">
        <v>4251</v>
      </c>
      <c r="AS18" s="1910"/>
      <c r="AT18" s="1910"/>
      <c r="AU18" s="1910"/>
      <c r="AV18" s="1910"/>
      <c r="AW18" s="1910"/>
      <c r="AX18" s="1910"/>
      <c r="AY18" s="1910"/>
      <c r="AZ18" s="1910"/>
      <c r="BA18" s="1910"/>
      <c r="BB18" s="1910"/>
      <c r="BC18" s="1910"/>
      <c r="BD18" s="1911"/>
      <c r="BE18" s="1902">
        <v>0</v>
      </c>
      <c r="BF18" s="1903"/>
      <c r="BG18" s="1903"/>
      <c r="BH18" s="1903"/>
      <c r="BI18" s="1903"/>
      <c r="BJ18" s="1903"/>
      <c r="BK18" s="1903"/>
      <c r="BL18" s="1903"/>
      <c r="BM18" s="1903"/>
      <c r="BN18" s="1903"/>
      <c r="BO18" s="1903"/>
      <c r="BP18" s="1903"/>
      <c r="BQ18" s="1903"/>
      <c r="BR18" s="1904"/>
      <c r="BS18" s="1919">
        <f>7415+21</f>
        <v>7436</v>
      </c>
      <c r="BT18" s="1920"/>
      <c r="BU18" s="1920"/>
      <c r="BV18" s="1920"/>
      <c r="BW18" s="1920"/>
      <c r="BX18" s="1920"/>
      <c r="BY18" s="1920"/>
      <c r="BZ18" s="1920"/>
      <c r="CA18" s="1920"/>
      <c r="CB18" s="1920"/>
      <c r="CC18" s="1920"/>
      <c r="CD18" s="1920"/>
      <c r="CE18" s="1920"/>
      <c r="CF18" s="1920">
        <v>204</v>
      </c>
      <c r="CG18" s="1920"/>
      <c r="CH18" s="1920"/>
      <c r="CI18" s="1920"/>
      <c r="CJ18" s="1920"/>
      <c r="CK18" s="1920"/>
      <c r="CL18" s="1920"/>
      <c r="CM18" s="1920"/>
      <c r="CN18" s="1920"/>
      <c r="CO18" s="1920"/>
      <c r="CP18" s="1920"/>
      <c r="CQ18" s="1920"/>
      <c r="CR18" s="1920"/>
      <c r="CS18" s="1920"/>
      <c r="CT18" s="1912">
        <v>5212</v>
      </c>
      <c r="CU18" s="1913"/>
      <c r="CV18" s="1913"/>
      <c r="CW18" s="1913"/>
      <c r="CX18" s="1913"/>
      <c r="CY18" s="1913"/>
      <c r="CZ18" s="1913"/>
      <c r="DA18" s="1913"/>
      <c r="DB18" s="1913"/>
      <c r="DC18" s="1913"/>
      <c r="DD18" s="1913"/>
      <c r="DE18" s="1913"/>
      <c r="DF18" s="1913"/>
      <c r="DG18" s="1914"/>
      <c r="DH18" s="1915">
        <v>204</v>
      </c>
      <c r="DI18" s="1915"/>
      <c r="DJ18" s="1915"/>
      <c r="DK18" s="1915"/>
      <c r="DL18" s="1915"/>
      <c r="DM18" s="1915"/>
      <c r="DN18" s="1915"/>
      <c r="DO18" s="1915"/>
      <c r="DP18" s="1915"/>
      <c r="DQ18" s="1915"/>
      <c r="DR18" s="378"/>
      <c r="DS18" s="378"/>
      <c r="DT18" s="378"/>
      <c r="DU18" s="1214">
        <v>0</v>
      </c>
      <c r="DV18" s="1215"/>
      <c r="DW18" s="1215"/>
      <c r="DX18" s="1215"/>
      <c r="DY18" s="1215"/>
      <c r="DZ18" s="1215"/>
      <c r="EA18" s="1215"/>
      <c r="EB18" s="1215"/>
      <c r="EC18" s="1215"/>
      <c r="ED18" s="1215"/>
      <c r="EE18" s="1215"/>
      <c r="EF18" s="1215"/>
      <c r="EG18" s="1215"/>
      <c r="EH18" s="1216"/>
      <c r="EI18" s="1214">
        <v>0</v>
      </c>
      <c r="EJ18" s="1215"/>
      <c r="EK18" s="1215"/>
      <c r="EL18" s="1215"/>
      <c r="EM18" s="1215"/>
      <c r="EN18" s="1215"/>
      <c r="EO18" s="1215"/>
      <c r="EP18" s="1215"/>
      <c r="EQ18" s="1215"/>
      <c r="ER18" s="1215"/>
      <c r="ES18" s="1215"/>
      <c r="ET18" s="1215"/>
      <c r="EU18" s="1216"/>
      <c r="EV18" s="1909">
        <v>-2</v>
      </c>
      <c r="EW18" s="1910"/>
      <c r="EX18" s="1910"/>
      <c r="EY18" s="1910"/>
      <c r="EZ18" s="1910"/>
      <c r="FA18" s="1910"/>
      <c r="FB18" s="1910"/>
      <c r="FC18" s="1910"/>
      <c r="FD18" s="1910"/>
      <c r="FE18" s="1910"/>
      <c r="FF18" s="1910"/>
      <c r="FG18" s="1910"/>
      <c r="FH18" s="1910"/>
      <c r="FI18" s="1911"/>
      <c r="FJ18" s="1907">
        <f t="shared" si="0"/>
        <v>6473</v>
      </c>
      <c r="FK18" s="1907"/>
      <c r="FL18" s="1907"/>
      <c r="FM18" s="1907"/>
      <c r="FN18" s="1907"/>
      <c r="FO18" s="1907"/>
      <c r="FP18" s="1907"/>
      <c r="FQ18" s="1907"/>
      <c r="FR18" s="1907"/>
      <c r="FS18" s="1907"/>
      <c r="FT18" s="1907"/>
      <c r="FU18" s="1907"/>
      <c r="FV18" s="1902">
        <v>0</v>
      </c>
      <c r="FW18" s="1903"/>
      <c r="FX18" s="1903"/>
      <c r="FY18" s="1903"/>
      <c r="FZ18" s="1903"/>
      <c r="GA18" s="1903"/>
      <c r="GB18" s="1903"/>
      <c r="GC18" s="1903"/>
      <c r="GD18" s="1903"/>
      <c r="GE18" s="1903"/>
      <c r="GF18" s="1903"/>
      <c r="GG18" s="1903"/>
      <c r="GH18" s="1904"/>
    </row>
    <row r="19" spans="1:190" ht="27" customHeight="1">
      <c r="A19" s="102"/>
      <c r="B19" s="1921" t="s">
        <v>525</v>
      </c>
      <c r="C19" s="1921"/>
      <c r="D19" s="1921"/>
      <c r="E19" s="1921"/>
      <c r="F19" s="1921"/>
      <c r="G19" s="1921"/>
      <c r="H19" s="1921"/>
      <c r="I19" s="1921"/>
      <c r="J19" s="1921"/>
      <c r="K19" s="1921"/>
      <c r="L19" s="1921"/>
      <c r="M19" s="1921"/>
      <c r="N19" s="1921"/>
      <c r="O19" s="1921"/>
      <c r="P19" s="1921"/>
      <c r="Q19" s="1921"/>
      <c r="R19" s="1921"/>
      <c r="S19" s="1922"/>
      <c r="T19" s="1112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241"/>
      <c r="AE19" s="1213" t="s">
        <v>122</v>
      </c>
      <c r="AF19" s="1095"/>
      <c r="AG19" s="1095"/>
      <c r="AH19" s="1095"/>
      <c r="AI19" s="1095"/>
      <c r="AJ19" s="1095"/>
      <c r="AK19" s="1096" t="s">
        <v>352</v>
      </c>
      <c r="AL19" s="1096"/>
      <c r="AM19" s="1096"/>
      <c r="AN19" s="1097" t="s">
        <v>226</v>
      </c>
      <c r="AO19" s="1097"/>
      <c r="AP19" s="1097"/>
      <c r="AQ19" s="1097"/>
      <c r="AR19" s="1918">
        <v>290020</v>
      </c>
      <c r="AS19" s="1910"/>
      <c r="AT19" s="1910"/>
      <c r="AU19" s="1910"/>
      <c r="AV19" s="1910"/>
      <c r="AW19" s="1910"/>
      <c r="AX19" s="1910"/>
      <c r="AY19" s="1910"/>
      <c r="AZ19" s="1910"/>
      <c r="BA19" s="1910"/>
      <c r="BB19" s="1910"/>
      <c r="BC19" s="1910"/>
      <c r="BD19" s="1911"/>
      <c r="BE19" s="1902">
        <v>0</v>
      </c>
      <c r="BF19" s="1903"/>
      <c r="BG19" s="1903"/>
      <c r="BH19" s="1903"/>
      <c r="BI19" s="1903"/>
      <c r="BJ19" s="1903"/>
      <c r="BK19" s="1903"/>
      <c r="BL19" s="1903"/>
      <c r="BM19" s="1903"/>
      <c r="BN19" s="1903"/>
      <c r="BO19" s="1903"/>
      <c r="BP19" s="1903"/>
      <c r="BQ19" s="1903"/>
      <c r="BR19" s="1904"/>
      <c r="BS19" s="1919">
        <f>258690+16398</f>
        <v>275088</v>
      </c>
      <c r="BT19" s="1920"/>
      <c r="BU19" s="1920"/>
      <c r="BV19" s="1920"/>
      <c r="BW19" s="1920"/>
      <c r="BX19" s="1920"/>
      <c r="BY19" s="1920"/>
      <c r="BZ19" s="1920"/>
      <c r="CA19" s="1920"/>
      <c r="CB19" s="1920"/>
      <c r="CC19" s="1920"/>
      <c r="CD19" s="1920"/>
      <c r="CE19" s="1920"/>
      <c r="CF19" s="1920">
        <v>202296</v>
      </c>
      <c r="CG19" s="1920"/>
      <c r="CH19" s="1920"/>
      <c r="CI19" s="1920"/>
      <c r="CJ19" s="1920"/>
      <c r="CK19" s="1920"/>
      <c r="CL19" s="1920"/>
      <c r="CM19" s="1920"/>
      <c r="CN19" s="1920"/>
      <c r="CO19" s="1920"/>
      <c r="CP19" s="1920"/>
      <c r="CQ19" s="1920"/>
      <c r="CR19" s="1920"/>
      <c r="CS19" s="1920"/>
      <c r="CT19" s="1912">
        <v>360756</v>
      </c>
      <c r="CU19" s="1913"/>
      <c r="CV19" s="1913"/>
      <c r="CW19" s="1913"/>
      <c r="CX19" s="1913"/>
      <c r="CY19" s="1913"/>
      <c r="CZ19" s="1913"/>
      <c r="DA19" s="1913"/>
      <c r="DB19" s="1913"/>
      <c r="DC19" s="1913"/>
      <c r="DD19" s="1913"/>
      <c r="DE19" s="1913"/>
      <c r="DF19" s="1913"/>
      <c r="DG19" s="1914"/>
      <c r="DH19" s="1915">
        <v>202296</v>
      </c>
      <c r="DI19" s="1915"/>
      <c r="DJ19" s="1915"/>
      <c r="DK19" s="1915"/>
      <c r="DL19" s="1915"/>
      <c r="DM19" s="1915"/>
      <c r="DN19" s="1915"/>
      <c r="DO19" s="1915"/>
      <c r="DP19" s="1915"/>
      <c r="DQ19" s="1915"/>
      <c r="DR19" s="378"/>
      <c r="DS19" s="378"/>
      <c r="DT19" s="378"/>
      <c r="DU19" s="1214">
        <v>0</v>
      </c>
      <c r="DV19" s="1215"/>
      <c r="DW19" s="1215"/>
      <c r="DX19" s="1215"/>
      <c r="DY19" s="1215"/>
      <c r="DZ19" s="1215"/>
      <c r="EA19" s="1215"/>
      <c r="EB19" s="1215"/>
      <c r="EC19" s="1215"/>
      <c r="ED19" s="1215"/>
      <c r="EE19" s="1215"/>
      <c r="EF19" s="1215"/>
      <c r="EG19" s="1215"/>
      <c r="EH19" s="1216"/>
      <c r="EI19" s="1214">
        <v>0</v>
      </c>
      <c r="EJ19" s="1215"/>
      <c r="EK19" s="1215"/>
      <c r="EL19" s="1215"/>
      <c r="EM19" s="1215"/>
      <c r="EN19" s="1215"/>
      <c r="EO19" s="1215"/>
      <c r="EP19" s="1215"/>
      <c r="EQ19" s="1215"/>
      <c r="ER19" s="1215"/>
      <c r="ES19" s="1215"/>
      <c r="ET19" s="1215"/>
      <c r="EU19" s="1216"/>
      <c r="EV19" s="1909">
        <f>3141</f>
        <v>3141</v>
      </c>
      <c r="EW19" s="1910"/>
      <c r="EX19" s="1910"/>
      <c r="EY19" s="1910"/>
      <c r="EZ19" s="1910"/>
      <c r="FA19" s="1910"/>
      <c r="FB19" s="1910"/>
      <c r="FC19" s="1910"/>
      <c r="FD19" s="1910"/>
      <c r="FE19" s="1910"/>
      <c r="FF19" s="1910"/>
      <c r="FG19" s="1910"/>
      <c r="FH19" s="1910"/>
      <c r="FI19" s="1911"/>
      <c r="FJ19" s="1907">
        <f t="shared" si="0"/>
        <v>207493</v>
      </c>
      <c r="FK19" s="1907"/>
      <c r="FL19" s="1907"/>
      <c r="FM19" s="1907"/>
      <c r="FN19" s="1907"/>
      <c r="FO19" s="1907"/>
      <c r="FP19" s="1907"/>
      <c r="FQ19" s="1907"/>
      <c r="FR19" s="1907"/>
      <c r="FS19" s="1907"/>
      <c r="FT19" s="1907"/>
      <c r="FU19" s="1907"/>
      <c r="FV19" s="1902">
        <v>0</v>
      </c>
      <c r="FW19" s="1903"/>
      <c r="FX19" s="1903"/>
      <c r="FY19" s="1903"/>
      <c r="FZ19" s="1903"/>
      <c r="GA19" s="1903"/>
      <c r="GB19" s="1903"/>
      <c r="GC19" s="1903"/>
      <c r="GD19" s="1903"/>
      <c r="GE19" s="1903"/>
      <c r="GF19" s="1903"/>
      <c r="GG19" s="1903"/>
      <c r="GH19" s="1904"/>
    </row>
    <row r="20" spans="1:190" ht="29.25" customHeight="1">
      <c r="A20" s="103"/>
      <c r="B20" s="1916"/>
      <c r="C20" s="1916"/>
      <c r="D20" s="1916"/>
      <c r="E20" s="1916"/>
      <c r="F20" s="1916"/>
      <c r="G20" s="1916"/>
      <c r="H20" s="1916"/>
      <c r="I20" s="1916"/>
      <c r="J20" s="1916"/>
      <c r="K20" s="1916"/>
      <c r="L20" s="1916"/>
      <c r="M20" s="1916"/>
      <c r="N20" s="1916"/>
      <c r="O20" s="1916"/>
      <c r="P20" s="1916"/>
      <c r="Q20" s="1916"/>
      <c r="R20" s="1916"/>
      <c r="S20" s="1917"/>
      <c r="T20" s="1112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241"/>
      <c r="AE20" s="1213" t="s">
        <v>122</v>
      </c>
      <c r="AF20" s="1095"/>
      <c r="AG20" s="1095"/>
      <c r="AH20" s="1095"/>
      <c r="AI20" s="1095"/>
      <c r="AJ20" s="1095"/>
      <c r="AK20" s="1096" t="s">
        <v>350</v>
      </c>
      <c r="AL20" s="1096"/>
      <c r="AM20" s="1096"/>
      <c r="AN20" s="1097" t="s">
        <v>227</v>
      </c>
      <c r="AO20" s="1097"/>
      <c r="AP20" s="1097"/>
      <c r="AQ20" s="1097"/>
      <c r="AR20" s="1918">
        <v>42946</v>
      </c>
      <c r="AS20" s="1910"/>
      <c r="AT20" s="1910"/>
      <c r="AU20" s="1910"/>
      <c r="AV20" s="1910"/>
      <c r="AW20" s="1910"/>
      <c r="AX20" s="1910"/>
      <c r="AY20" s="1910"/>
      <c r="AZ20" s="1910"/>
      <c r="BA20" s="1910"/>
      <c r="BB20" s="1910"/>
      <c r="BC20" s="1910"/>
      <c r="BD20" s="1911"/>
      <c r="BE20" s="1902">
        <v>0</v>
      </c>
      <c r="BF20" s="1903"/>
      <c r="BG20" s="1903"/>
      <c r="BH20" s="1903"/>
      <c r="BI20" s="1903"/>
      <c r="BJ20" s="1903"/>
      <c r="BK20" s="1903"/>
      <c r="BL20" s="1903"/>
      <c r="BM20" s="1903"/>
      <c r="BN20" s="1903"/>
      <c r="BO20" s="1903"/>
      <c r="BP20" s="1903"/>
      <c r="BQ20" s="1903"/>
      <c r="BR20" s="1904"/>
      <c r="BS20" s="1918">
        <f>310543+62645</f>
        <v>373188</v>
      </c>
      <c r="BT20" s="1910"/>
      <c r="BU20" s="1910"/>
      <c r="BV20" s="1910"/>
      <c r="BW20" s="1910"/>
      <c r="BX20" s="1910"/>
      <c r="BY20" s="1910"/>
      <c r="BZ20" s="1910"/>
      <c r="CA20" s="1910"/>
      <c r="CB20" s="1910"/>
      <c r="CC20" s="1910"/>
      <c r="CD20" s="1910"/>
      <c r="CE20" s="1911"/>
      <c r="CF20" s="1920">
        <v>81814</v>
      </c>
      <c r="CG20" s="1920"/>
      <c r="CH20" s="1920"/>
      <c r="CI20" s="1920"/>
      <c r="CJ20" s="1920"/>
      <c r="CK20" s="1920"/>
      <c r="CL20" s="1920"/>
      <c r="CM20" s="1920"/>
      <c r="CN20" s="1920"/>
      <c r="CO20" s="1920"/>
      <c r="CP20" s="1920"/>
      <c r="CQ20" s="1920"/>
      <c r="CR20" s="1920"/>
      <c r="CS20" s="1920"/>
      <c r="CT20" s="1912">
        <v>158897</v>
      </c>
      <c r="CU20" s="1913"/>
      <c r="CV20" s="1913"/>
      <c r="CW20" s="1913"/>
      <c r="CX20" s="1913"/>
      <c r="CY20" s="1913"/>
      <c r="CZ20" s="1913"/>
      <c r="DA20" s="1913"/>
      <c r="DB20" s="1913"/>
      <c r="DC20" s="1913"/>
      <c r="DD20" s="1913"/>
      <c r="DE20" s="1913"/>
      <c r="DF20" s="1913"/>
      <c r="DG20" s="1914"/>
      <c r="DH20" s="1915">
        <f>19169+62645</f>
        <v>81814</v>
      </c>
      <c r="DI20" s="1915"/>
      <c r="DJ20" s="1915"/>
      <c r="DK20" s="1915"/>
      <c r="DL20" s="1915"/>
      <c r="DM20" s="1915"/>
      <c r="DN20" s="1915"/>
      <c r="DO20" s="1915"/>
      <c r="DP20" s="1915"/>
      <c r="DQ20" s="1915"/>
      <c r="DR20" s="378"/>
      <c r="DS20" s="378"/>
      <c r="DT20" s="378"/>
      <c r="DU20" s="1214">
        <v>0</v>
      </c>
      <c r="DV20" s="1215"/>
      <c r="DW20" s="1215"/>
      <c r="DX20" s="1215"/>
      <c r="DY20" s="1215"/>
      <c r="DZ20" s="1215"/>
      <c r="EA20" s="1215"/>
      <c r="EB20" s="1215"/>
      <c r="EC20" s="1215"/>
      <c r="ED20" s="1215"/>
      <c r="EE20" s="1215"/>
      <c r="EF20" s="1215"/>
      <c r="EG20" s="1215"/>
      <c r="EH20" s="1216"/>
      <c r="EI20" s="1214">
        <v>0</v>
      </c>
      <c r="EJ20" s="1215"/>
      <c r="EK20" s="1215"/>
      <c r="EL20" s="1215"/>
      <c r="EM20" s="1215"/>
      <c r="EN20" s="1215"/>
      <c r="EO20" s="1215"/>
      <c r="EP20" s="1215"/>
      <c r="EQ20" s="1215"/>
      <c r="ER20" s="1215"/>
      <c r="ES20" s="1215"/>
      <c r="ET20" s="1215"/>
      <c r="EU20" s="1216"/>
      <c r="EV20" s="1909">
        <v>32783</v>
      </c>
      <c r="EW20" s="1910"/>
      <c r="EX20" s="1910"/>
      <c r="EY20" s="1910"/>
      <c r="EZ20" s="1910"/>
      <c r="FA20" s="1910"/>
      <c r="FB20" s="1910"/>
      <c r="FC20" s="1910"/>
      <c r="FD20" s="1910"/>
      <c r="FE20" s="1910"/>
      <c r="FF20" s="1910"/>
      <c r="FG20" s="1910"/>
      <c r="FH20" s="1910"/>
      <c r="FI20" s="1911"/>
      <c r="FJ20" s="1907">
        <f t="shared" si="0"/>
        <v>290020</v>
      </c>
      <c r="FK20" s="1907"/>
      <c r="FL20" s="1907"/>
      <c r="FM20" s="1907"/>
      <c r="FN20" s="1907"/>
      <c r="FO20" s="1907"/>
      <c r="FP20" s="1907"/>
      <c r="FQ20" s="1907"/>
      <c r="FR20" s="1907"/>
      <c r="FS20" s="1907"/>
      <c r="FT20" s="1907"/>
      <c r="FU20" s="1907"/>
      <c r="FV20" s="1902">
        <v>0</v>
      </c>
      <c r="FW20" s="1903"/>
      <c r="FX20" s="1903"/>
      <c r="FY20" s="1903"/>
      <c r="FZ20" s="1903"/>
      <c r="GA20" s="1903"/>
      <c r="GB20" s="1903"/>
      <c r="GC20" s="1903"/>
      <c r="GD20" s="1903"/>
      <c r="GE20" s="1903"/>
      <c r="GF20" s="1903"/>
      <c r="GG20" s="1903"/>
      <c r="GH20" s="1904"/>
    </row>
    <row r="21" spans="1:190" ht="18" customHeight="1">
      <c r="A21" s="102"/>
      <c r="B21" s="1921" t="s">
        <v>526</v>
      </c>
      <c r="C21" s="1921"/>
      <c r="D21" s="1921"/>
      <c r="E21" s="1921"/>
      <c r="F21" s="1921"/>
      <c r="G21" s="1921"/>
      <c r="H21" s="1921"/>
      <c r="I21" s="1921"/>
      <c r="J21" s="1921"/>
      <c r="K21" s="1921"/>
      <c r="L21" s="1921"/>
      <c r="M21" s="1921"/>
      <c r="N21" s="1921"/>
      <c r="O21" s="1921"/>
      <c r="P21" s="1921"/>
      <c r="Q21" s="1921"/>
      <c r="R21" s="1921"/>
      <c r="S21" s="1922"/>
      <c r="T21" s="1112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241"/>
      <c r="AE21" s="1213" t="s">
        <v>122</v>
      </c>
      <c r="AF21" s="1095"/>
      <c r="AG21" s="1095"/>
      <c r="AH21" s="1095"/>
      <c r="AI21" s="1095"/>
      <c r="AJ21" s="1095"/>
      <c r="AK21" s="1096" t="s">
        <v>352</v>
      </c>
      <c r="AL21" s="1096"/>
      <c r="AM21" s="1096"/>
      <c r="AN21" s="1097" t="s">
        <v>226</v>
      </c>
      <c r="AO21" s="1097"/>
      <c r="AP21" s="1097"/>
      <c r="AQ21" s="1097"/>
      <c r="AR21" s="1918">
        <f>14471</f>
        <v>14471</v>
      </c>
      <c r="AS21" s="1910"/>
      <c r="AT21" s="1910"/>
      <c r="AU21" s="1910"/>
      <c r="AV21" s="1910"/>
      <c r="AW21" s="1910"/>
      <c r="AX21" s="1910"/>
      <c r="AY21" s="1910"/>
      <c r="AZ21" s="1910"/>
      <c r="BA21" s="1910"/>
      <c r="BB21" s="1910"/>
      <c r="BC21" s="1910"/>
      <c r="BD21" s="1911"/>
      <c r="BE21" s="1902">
        <v>0</v>
      </c>
      <c r="BF21" s="1903"/>
      <c r="BG21" s="1903"/>
      <c r="BH21" s="1903"/>
      <c r="BI21" s="1903"/>
      <c r="BJ21" s="1903"/>
      <c r="BK21" s="1903"/>
      <c r="BL21" s="1903"/>
      <c r="BM21" s="1903"/>
      <c r="BN21" s="1903"/>
      <c r="BO21" s="1903"/>
      <c r="BP21" s="1903"/>
      <c r="BQ21" s="1903"/>
      <c r="BR21" s="1904"/>
      <c r="BS21" s="1918">
        <f>57545+1757</f>
        <v>59302</v>
      </c>
      <c r="BT21" s="1910"/>
      <c r="BU21" s="1910"/>
      <c r="BV21" s="1910"/>
      <c r="BW21" s="1910"/>
      <c r="BX21" s="1910"/>
      <c r="BY21" s="1910"/>
      <c r="BZ21" s="1910"/>
      <c r="CA21" s="1910"/>
      <c r="CB21" s="1910"/>
      <c r="CC21" s="1910"/>
      <c r="CD21" s="1910"/>
      <c r="CE21" s="1911"/>
      <c r="CF21" s="1920">
        <v>496</v>
      </c>
      <c r="CG21" s="1920"/>
      <c r="CH21" s="1920"/>
      <c r="CI21" s="1920"/>
      <c r="CJ21" s="1920"/>
      <c r="CK21" s="1920"/>
      <c r="CL21" s="1920"/>
      <c r="CM21" s="1920"/>
      <c r="CN21" s="1920"/>
      <c r="CO21" s="1920"/>
      <c r="CP21" s="1920"/>
      <c r="CQ21" s="1920"/>
      <c r="CR21" s="1920"/>
      <c r="CS21" s="1920"/>
      <c r="CT21" s="1912">
        <v>51395</v>
      </c>
      <c r="CU21" s="1913"/>
      <c r="CV21" s="1913"/>
      <c r="CW21" s="1913"/>
      <c r="CX21" s="1913"/>
      <c r="CY21" s="1913"/>
      <c r="CZ21" s="1913"/>
      <c r="DA21" s="1913"/>
      <c r="DB21" s="1913"/>
      <c r="DC21" s="1913"/>
      <c r="DD21" s="1913"/>
      <c r="DE21" s="1913"/>
      <c r="DF21" s="1913"/>
      <c r="DG21" s="1914"/>
      <c r="DH21" s="1915">
        <v>496</v>
      </c>
      <c r="DI21" s="1915"/>
      <c r="DJ21" s="1915"/>
      <c r="DK21" s="1915"/>
      <c r="DL21" s="1915"/>
      <c r="DM21" s="1915"/>
      <c r="DN21" s="1915"/>
      <c r="DO21" s="1915"/>
      <c r="DP21" s="1915"/>
      <c r="DQ21" s="1915"/>
      <c r="DR21" s="378"/>
      <c r="DS21" s="378"/>
      <c r="DT21" s="378"/>
      <c r="DU21" s="1214">
        <v>0</v>
      </c>
      <c r="DV21" s="1215"/>
      <c r="DW21" s="1215"/>
      <c r="DX21" s="1215"/>
      <c r="DY21" s="1215"/>
      <c r="DZ21" s="1215"/>
      <c r="EA21" s="1215"/>
      <c r="EB21" s="1215"/>
      <c r="EC21" s="1215"/>
      <c r="ED21" s="1215"/>
      <c r="EE21" s="1215"/>
      <c r="EF21" s="1215"/>
      <c r="EG21" s="1215"/>
      <c r="EH21" s="1216"/>
      <c r="EI21" s="1214">
        <v>0</v>
      </c>
      <c r="EJ21" s="1215"/>
      <c r="EK21" s="1215"/>
      <c r="EL21" s="1215"/>
      <c r="EM21" s="1215"/>
      <c r="EN21" s="1215"/>
      <c r="EO21" s="1215"/>
      <c r="EP21" s="1215"/>
      <c r="EQ21" s="1215"/>
      <c r="ER21" s="1215"/>
      <c r="ES21" s="1215"/>
      <c r="ET21" s="1215"/>
      <c r="EU21" s="1216"/>
      <c r="EV21" s="1909">
        <v>-188</v>
      </c>
      <c r="EW21" s="1910"/>
      <c r="EX21" s="1910"/>
      <c r="EY21" s="1910"/>
      <c r="EZ21" s="1910"/>
      <c r="FA21" s="1910"/>
      <c r="FB21" s="1910"/>
      <c r="FC21" s="1910"/>
      <c r="FD21" s="1910"/>
      <c r="FE21" s="1910"/>
      <c r="FF21" s="1910"/>
      <c r="FG21" s="1910"/>
      <c r="FH21" s="1910"/>
      <c r="FI21" s="1911"/>
      <c r="FJ21" s="1907">
        <f t="shared" si="0"/>
        <v>22190</v>
      </c>
      <c r="FK21" s="1907"/>
      <c r="FL21" s="1907"/>
      <c r="FM21" s="1907"/>
      <c r="FN21" s="1907"/>
      <c r="FO21" s="1907"/>
      <c r="FP21" s="1907"/>
      <c r="FQ21" s="1907"/>
      <c r="FR21" s="1907"/>
      <c r="FS21" s="1907"/>
      <c r="FT21" s="1907"/>
      <c r="FU21" s="1907"/>
      <c r="FV21" s="1902">
        <v>0</v>
      </c>
      <c r="FW21" s="1903"/>
      <c r="FX21" s="1903"/>
      <c r="FY21" s="1903"/>
      <c r="FZ21" s="1903"/>
      <c r="GA21" s="1903"/>
      <c r="GB21" s="1903"/>
      <c r="GC21" s="1903"/>
      <c r="GD21" s="1903"/>
      <c r="GE21" s="1903"/>
      <c r="GF21" s="1903"/>
      <c r="GG21" s="1903"/>
      <c r="GH21" s="1904"/>
    </row>
    <row r="22" spans="1:190" ht="24.75" customHeight="1">
      <c r="A22" s="107"/>
      <c r="B22" s="1916"/>
      <c r="C22" s="1916"/>
      <c r="D22" s="1916"/>
      <c r="E22" s="1916"/>
      <c r="F22" s="1916"/>
      <c r="G22" s="1916"/>
      <c r="H22" s="1916"/>
      <c r="I22" s="1916"/>
      <c r="J22" s="1916"/>
      <c r="K22" s="1916"/>
      <c r="L22" s="1916"/>
      <c r="M22" s="1916"/>
      <c r="N22" s="1916"/>
      <c r="O22" s="1916"/>
      <c r="P22" s="1916"/>
      <c r="Q22" s="1916"/>
      <c r="R22" s="1916"/>
      <c r="S22" s="1917"/>
      <c r="T22" s="1926"/>
      <c r="U22" s="1148"/>
      <c r="V22" s="1148"/>
      <c r="W22" s="1148"/>
      <c r="X22" s="1148"/>
      <c r="Y22" s="1148"/>
      <c r="Z22" s="1148"/>
      <c r="AA22" s="1148"/>
      <c r="AB22" s="1148"/>
      <c r="AC22" s="1148"/>
      <c r="AD22" s="1259"/>
      <c r="AE22" s="1927" t="s">
        <v>122</v>
      </c>
      <c r="AF22" s="1928"/>
      <c r="AG22" s="1928"/>
      <c r="AH22" s="1928"/>
      <c r="AI22" s="1928"/>
      <c r="AJ22" s="1928"/>
      <c r="AK22" s="1096" t="s">
        <v>350</v>
      </c>
      <c r="AL22" s="1096"/>
      <c r="AM22" s="1096"/>
      <c r="AN22" s="1929" t="s">
        <v>227</v>
      </c>
      <c r="AO22" s="1929"/>
      <c r="AP22" s="1929"/>
      <c r="AQ22" s="1929"/>
      <c r="AR22" s="1918">
        <f>11951-1-171</f>
        <v>11779</v>
      </c>
      <c r="AS22" s="1910"/>
      <c r="AT22" s="1910"/>
      <c r="AU22" s="1910"/>
      <c r="AV22" s="1910"/>
      <c r="AW22" s="1910"/>
      <c r="AX22" s="1910"/>
      <c r="AY22" s="1910"/>
      <c r="AZ22" s="1910"/>
      <c r="BA22" s="1910"/>
      <c r="BB22" s="1910"/>
      <c r="BC22" s="1910"/>
      <c r="BD22" s="1911"/>
      <c r="BE22" s="1265">
        <v>0</v>
      </c>
      <c r="BF22" s="1266"/>
      <c r="BG22" s="1266"/>
      <c r="BH22" s="1266"/>
      <c r="BI22" s="1266"/>
      <c r="BJ22" s="1266"/>
      <c r="BK22" s="1266"/>
      <c r="BL22" s="1266"/>
      <c r="BM22" s="1266"/>
      <c r="BN22" s="1266"/>
      <c r="BO22" s="1266"/>
      <c r="BP22" s="1266"/>
      <c r="BQ22" s="1266"/>
      <c r="BR22" s="1925"/>
      <c r="BS22" s="1918">
        <f>64351+3364+171</f>
        <v>67886</v>
      </c>
      <c r="BT22" s="1910"/>
      <c r="BU22" s="1910"/>
      <c r="BV22" s="1910"/>
      <c r="BW22" s="1910"/>
      <c r="BX22" s="1910"/>
      <c r="BY22" s="1910"/>
      <c r="BZ22" s="1910"/>
      <c r="CA22" s="1910"/>
      <c r="CB22" s="1910"/>
      <c r="CC22" s="1910"/>
      <c r="CD22" s="1910"/>
      <c r="CE22" s="1911"/>
      <c r="CF22" s="1930">
        <v>2855</v>
      </c>
      <c r="CG22" s="1930"/>
      <c r="CH22" s="1930"/>
      <c r="CI22" s="1930"/>
      <c r="CJ22" s="1930"/>
      <c r="CK22" s="1930"/>
      <c r="CL22" s="1930"/>
      <c r="CM22" s="1930"/>
      <c r="CN22" s="1930"/>
      <c r="CO22" s="1930"/>
      <c r="CP22" s="1930"/>
      <c r="CQ22" s="1930"/>
      <c r="CR22" s="1930"/>
      <c r="CS22" s="1930"/>
      <c r="CT22" s="1931">
        <v>48162</v>
      </c>
      <c r="CU22" s="1932"/>
      <c r="CV22" s="1932"/>
      <c r="CW22" s="1932"/>
      <c r="CX22" s="1932"/>
      <c r="CY22" s="1932"/>
      <c r="CZ22" s="1932"/>
      <c r="DA22" s="1932"/>
      <c r="DB22" s="1932"/>
      <c r="DC22" s="1932"/>
      <c r="DD22" s="1932"/>
      <c r="DE22" s="1932"/>
      <c r="DF22" s="1932"/>
      <c r="DG22" s="1933"/>
      <c r="DH22" s="1923">
        <v>2855</v>
      </c>
      <c r="DI22" s="1923"/>
      <c r="DJ22" s="1923"/>
      <c r="DK22" s="1923"/>
      <c r="DL22" s="1923"/>
      <c r="DM22" s="1923"/>
      <c r="DN22" s="1923"/>
      <c r="DO22" s="1923"/>
      <c r="DP22" s="1923"/>
      <c r="DQ22" s="1923"/>
      <c r="DR22" s="378"/>
      <c r="DS22" s="378"/>
      <c r="DT22" s="378"/>
      <c r="DU22" s="1214">
        <v>0</v>
      </c>
      <c r="DV22" s="1215"/>
      <c r="DW22" s="1215"/>
      <c r="DX22" s="1215"/>
      <c r="DY22" s="1215"/>
      <c r="DZ22" s="1215"/>
      <c r="EA22" s="1215"/>
      <c r="EB22" s="1215"/>
      <c r="EC22" s="1215"/>
      <c r="ED22" s="1215"/>
      <c r="EE22" s="1215"/>
      <c r="EF22" s="1215"/>
      <c r="EG22" s="1215"/>
      <c r="EH22" s="1216"/>
      <c r="EI22" s="1214">
        <v>0</v>
      </c>
      <c r="EJ22" s="1215"/>
      <c r="EK22" s="1215"/>
      <c r="EL22" s="1215"/>
      <c r="EM22" s="1215"/>
      <c r="EN22" s="1215"/>
      <c r="EO22" s="1215"/>
      <c r="EP22" s="1215"/>
      <c r="EQ22" s="1215"/>
      <c r="ER22" s="1215"/>
      <c r="ES22" s="1215"/>
      <c r="ET22" s="1215"/>
      <c r="EU22" s="1216"/>
      <c r="EV22" s="1909">
        <f>-17032</f>
        <v>-17032</v>
      </c>
      <c r="EW22" s="1910"/>
      <c r="EX22" s="1910"/>
      <c r="EY22" s="1910"/>
      <c r="EZ22" s="1910"/>
      <c r="FA22" s="1910"/>
      <c r="FB22" s="1910"/>
      <c r="FC22" s="1910"/>
      <c r="FD22" s="1910"/>
      <c r="FE22" s="1910"/>
      <c r="FF22" s="1910"/>
      <c r="FG22" s="1910"/>
      <c r="FH22" s="1910"/>
      <c r="FI22" s="1911"/>
      <c r="FJ22" s="1924">
        <f t="shared" si="0"/>
        <v>14471</v>
      </c>
      <c r="FK22" s="1924"/>
      <c r="FL22" s="1924"/>
      <c r="FM22" s="1924"/>
      <c r="FN22" s="1924"/>
      <c r="FO22" s="1924"/>
      <c r="FP22" s="1924"/>
      <c r="FQ22" s="1924"/>
      <c r="FR22" s="1924"/>
      <c r="FS22" s="1924"/>
      <c r="FT22" s="1924"/>
      <c r="FU22" s="1924"/>
      <c r="FV22" s="1265">
        <v>0</v>
      </c>
      <c r="FW22" s="1266"/>
      <c r="FX22" s="1266"/>
      <c r="FY22" s="1266"/>
      <c r="FZ22" s="1266"/>
      <c r="GA22" s="1266"/>
      <c r="GB22" s="1266"/>
      <c r="GC22" s="1266"/>
      <c r="GD22" s="1266"/>
      <c r="GE22" s="1266"/>
      <c r="GF22" s="1266"/>
      <c r="GG22" s="1266"/>
      <c r="GH22" s="1925"/>
    </row>
    <row r="23" spans="1:190" s="376" customFormat="1" ht="18" customHeight="1">
      <c r="A23" s="102"/>
      <c r="B23" s="1921" t="s">
        <v>613</v>
      </c>
      <c r="C23" s="1921"/>
      <c r="D23" s="1921"/>
      <c r="E23" s="1921"/>
      <c r="F23" s="1921"/>
      <c r="G23" s="1921"/>
      <c r="H23" s="1921"/>
      <c r="I23" s="1921"/>
      <c r="J23" s="1921"/>
      <c r="K23" s="1921"/>
      <c r="L23" s="1921"/>
      <c r="M23" s="1921"/>
      <c r="N23" s="1921"/>
      <c r="O23" s="1921"/>
      <c r="P23" s="1921"/>
      <c r="Q23" s="1921"/>
      <c r="R23" s="1921"/>
      <c r="S23" s="1922"/>
      <c r="T23" s="1112"/>
      <c r="U23" s="1113"/>
      <c r="V23" s="1113"/>
      <c r="W23" s="1113"/>
      <c r="X23" s="1113"/>
      <c r="Y23" s="1113"/>
      <c r="Z23" s="1113"/>
      <c r="AA23" s="1113"/>
      <c r="AB23" s="1113"/>
      <c r="AC23" s="1113"/>
      <c r="AD23" s="1241"/>
      <c r="AE23" s="1213" t="s">
        <v>122</v>
      </c>
      <c r="AF23" s="1095"/>
      <c r="AG23" s="1095"/>
      <c r="AH23" s="1095"/>
      <c r="AI23" s="1095"/>
      <c r="AJ23" s="1095"/>
      <c r="AK23" s="1096" t="s">
        <v>352</v>
      </c>
      <c r="AL23" s="1096"/>
      <c r="AM23" s="1096"/>
      <c r="AN23" s="1097" t="s">
        <v>226</v>
      </c>
      <c r="AO23" s="1097"/>
      <c r="AP23" s="1097"/>
      <c r="AQ23" s="1097"/>
      <c r="AR23" s="1919">
        <v>47618</v>
      </c>
      <c r="AS23" s="1920"/>
      <c r="AT23" s="1920"/>
      <c r="AU23" s="1920"/>
      <c r="AV23" s="1920"/>
      <c r="AW23" s="1920"/>
      <c r="AX23" s="1920"/>
      <c r="AY23" s="1920"/>
      <c r="AZ23" s="1920"/>
      <c r="BA23" s="1920"/>
      <c r="BB23" s="1920"/>
      <c r="BC23" s="1920"/>
      <c r="BD23" s="1920"/>
      <c r="BE23" s="1908">
        <v>0</v>
      </c>
      <c r="BF23" s="1908"/>
      <c r="BG23" s="1908"/>
      <c r="BH23" s="1908"/>
      <c r="BI23" s="1908"/>
      <c r="BJ23" s="1908"/>
      <c r="BK23" s="1908"/>
      <c r="BL23" s="1908"/>
      <c r="BM23" s="1908"/>
      <c r="BN23" s="1908"/>
      <c r="BO23" s="1908"/>
      <c r="BP23" s="1908"/>
      <c r="BQ23" s="1908"/>
      <c r="BR23" s="1934"/>
      <c r="BS23" s="1919">
        <v>56950</v>
      </c>
      <c r="BT23" s="1920"/>
      <c r="BU23" s="1920"/>
      <c r="BV23" s="1920"/>
      <c r="BW23" s="1920"/>
      <c r="BX23" s="1920"/>
      <c r="BY23" s="1920"/>
      <c r="BZ23" s="1920"/>
      <c r="CA23" s="1920"/>
      <c r="CB23" s="1920"/>
      <c r="CC23" s="1920"/>
      <c r="CD23" s="1920"/>
      <c r="CE23" s="1920"/>
      <c r="CF23" s="1920"/>
      <c r="CG23" s="1920"/>
      <c r="CH23" s="1920"/>
      <c r="CI23" s="1920"/>
      <c r="CJ23" s="1920"/>
      <c r="CK23" s="1920"/>
      <c r="CL23" s="1920"/>
      <c r="CM23" s="1920"/>
      <c r="CN23" s="1920"/>
      <c r="CO23" s="1920"/>
      <c r="CP23" s="1920"/>
      <c r="CQ23" s="1920"/>
      <c r="CR23" s="1920"/>
      <c r="CS23" s="1920"/>
      <c r="CT23" s="1915">
        <v>39504</v>
      </c>
      <c r="CU23" s="1915"/>
      <c r="CV23" s="1915"/>
      <c r="CW23" s="1915"/>
      <c r="CX23" s="1915"/>
      <c r="CY23" s="1915"/>
      <c r="CZ23" s="1915"/>
      <c r="DA23" s="1915"/>
      <c r="DB23" s="1915"/>
      <c r="DC23" s="1915"/>
      <c r="DD23" s="1915"/>
      <c r="DE23" s="1915"/>
      <c r="DF23" s="1915"/>
      <c r="DG23" s="1915"/>
      <c r="DH23" s="1915">
        <v>496</v>
      </c>
      <c r="DI23" s="1915"/>
      <c r="DJ23" s="1915"/>
      <c r="DK23" s="1915"/>
      <c r="DL23" s="1915"/>
      <c r="DM23" s="1915"/>
      <c r="DN23" s="1915"/>
      <c r="DO23" s="1915"/>
      <c r="DP23" s="1915"/>
      <c r="DQ23" s="1915"/>
      <c r="DR23" s="400"/>
      <c r="DS23" s="400"/>
      <c r="DT23" s="400"/>
      <c r="DU23" s="1907">
        <v>0</v>
      </c>
      <c r="DV23" s="1907"/>
      <c r="DW23" s="1907"/>
      <c r="DX23" s="1907"/>
      <c r="DY23" s="1907"/>
      <c r="DZ23" s="1907"/>
      <c r="EA23" s="1907"/>
      <c r="EB23" s="1907"/>
      <c r="EC23" s="1907"/>
      <c r="ED23" s="1907"/>
      <c r="EE23" s="1907"/>
      <c r="EF23" s="1907"/>
      <c r="EG23" s="1907"/>
      <c r="EH23" s="1907"/>
      <c r="EI23" s="1907">
        <v>0</v>
      </c>
      <c r="EJ23" s="1907"/>
      <c r="EK23" s="1907"/>
      <c r="EL23" s="1907"/>
      <c r="EM23" s="1907"/>
      <c r="EN23" s="1907"/>
      <c r="EO23" s="1907"/>
      <c r="EP23" s="1907"/>
      <c r="EQ23" s="1907"/>
      <c r="ER23" s="1907"/>
      <c r="ES23" s="1907"/>
      <c r="ET23" s="1907"/>
      <c r="EU23" s="1907"/>
      <c r="EV23" s="1920">
        <v>0</v>
      </c>
      <c r="EW23" s="1920"/>
      <c r="EX23" s="1920"/>
      <c r="EY23" s="1920"/>
      <c r="EZ23" s="1920"/>
      <c r="FA23" s="1920"/>
      <c r="FB23" s="1920"/>
      <c r="FC23" s="1920"/>
      <c r="FD23" s="1920"/>
      <c r="FE23" s="1920"/>
      <c r="FF23" s="1920"/>
      <c r="FG23" s="1920"/>
      <c r="FH23" s="1920"/>
      <c r="FI23" s="1920"/>
      <c r="FJ23" s="1907">
        <v>65064</v>
      </c>
      <c r="FK23" s="1907"/>
      <c r="FL23" s="1907"/>
      <c r="FM23" s="1907"/>
      <c r="FN23" s="1907"/>
      <c r="FO23" s="1907"/>
      <c r="FP23" s="1907"/>
      <c r="FQ23" s="1907"/>
      <c r="FR23" s="1907"/>
      <c r="FS23" s="1907"/>
      <c r="FT23" s="1907"/>
      <c r="FU23" s="1907"/>
      <c r="FV23" s="1908">
        <v>0</v>
      </c>
      <c r="FW23" s="1908"/>
      <c r="FX23" s="1908"/>
      <c r="FY23" s="1908"/>
      <c r="FZ23" s="1908"/>
      <c r="GA23" s="1908"/>
      <c r="GB23" s="1908"/>
      <c r="GC23" s="1908"/>
      <c r="GD23" s="1908"/>
      <c r="GE23" s="1908"/>
      <c r="GF23" s="1908"/>
      <c r="GG23" s="1908"/>
      <c r="GH23" s="1934"/>
    </row>
    <row r="24" spans="1:190" s="376" customFormat="1" ht="24.75" customHeight="1" thickBot="1">
      <c r="A24" s="107"/>
      <c r="B24" s="1916"/>
      <c r="C24" s="1916"/>
      <c r="D24" s="1916"/>
      <c r="E24" s="1916"/>
      <c r="F24" s="1916"/>
      <c r="G24" s="1916"/>
      <c r="H24" s="1916"/>
      <c r="I24" s="1916"/>
      <c r="J24" s="1916"/>
      <c r="K24" s="1916"/>
      <c r="L24" s="1916"/>
      <c r="M24" s="1916"/>
      <c r="N24" s="1916"/>
      <c r="O24" s="1916"/>
      <c r="P24" s="1916"/>
      <c r="Q24" s="1916"/>
      <c r="R24" s="1916"/>
      <c r="S24" s="1917"/>
      <c r="T24" s="1926"/>
      <c r="U24" s="1148"/>
      <c r="V24" s="1148"/>
      <c r="W24" s="1148"/>
      <c r="X24" s="1148"/>
      <c r="Y24" s="1148"/>
      <c r="Z24" s="1148"/>
      <c r="AA24" s="1148"/>
      <c r="AB24" s="1148"/>
      <c r="AC24" s="1148"/>
      <c r="AD24" s="1259"/>
      <c r="AE24" s="1927" t="s">
        <v>122</v>
      </c>
      <c r="AF24" s="1928"/>
      <c r="AG24" s="1928"/>
      <c r="AH24" s="1928"/>
      <c r="AI24" s="1928"/>
      <c r="AJ24" s="1928"/>
      <c r="AK24" s="1096" t="s">
        <v>350</v>
      </c>
      <c r="AL24" s="1096"/>
      <c r="AM24" s="1096"/>
      <c r="AN24" s="1929" t="s">
        <v>227</v>
      </c>
      <c r="AO24" s="1929"/>
      <c r="AP24" s="1929"/>
      <c r="AQ24" s="1929"/>
      <c r="AR24" s="1935">
        <v>33805</v>
      </c>
      <c r="AS24" s="1936"/>
      <c r="AT24" s="1936"/>
      <c r="AU24" s="1936"/>
      <c r="AV24" s="1936"/>
      <c r="AW24" s="1936"/>
      <c r="AX24" s="1936"/>
      <c r="AY24" s="1936"/>
      <c r="AZ24" s="1936"/>
      <c r="BA24" s="1936"/>
      <c r="BB24" s="1936"/>
      <c r="BC24" s="1936"/>
      <c r="BD24" s="1937"/>
      <c r="BE24" s="1938">
        <v>0</v>
      </c>
      <c r="BF24" s="1939"/>
      <c r="BG24" s="1939"/>
      <c r="BH24" s="1939"/>
      <c r="BI24" s="1939"/>
      <c r="BJ24" s="1939"/>
      <c r="BK24" s="1939"/>
      <c r="BL24" s="1939"/>
      <c r="BM24" s="1939"/>
      <c r="BN24" s="1939"/>
      <c r="BO24" s="1939"/>
      <c r="BP24" s="1939"/>
      <c r="BQ24" s="1939"/>
      <c r="BR24" s="1940"/>
      <c r="BS24" s="1935">
        <v>20058</v>
      </c>
      <c r="BT24" s="1936"/>
      <c r="BU24" s="1936"/>
      <c r="BV24" s="1936"/>
      <c r="BW24" s="1936"/>
      <c r="BX24" s="1936"/>
      <c r="BY24" s="1936"/>
      <c r="BZ24" s="1936"/>
      <c r="CA24" s="1936"/>
      <c r="CB24" s="1936"/>
      <c r="CC24" s="1936"/>
      <c r="CD24" s="1936"/>
      <c r="CE24" s="1937"/>
      <c r="CF24" s="1941"/>
      <c r="CG24" s="1941"/>
      <c r="CH24" s="1941"/>
      <c r="CI24" s="1941"/>
      <c r="CJ24" s="1941"/>
      <c r="CK24" s="1941"/>
      <c r="CL24" s="1941"/>
      <c r="CM24" s="1941"/>
      <c r="CN24" s="1941"/>
      <c r="CO24" s="1941"/>
      <c r="CP24" s="1941"/>
      <c r="CQ24" s="1941"/>
      <c r="CR24" s="1941"/>
      <c r="CS24" s="1941"/>
      <c r="CT24" s="1942">
        <v>6245</v>
      </c>
      <c r="CU24" s="1943"/>
      <c r="CV24" s="1943"/>
      <c r="CW24" s="1943"/>
      <c r="CX24" s="1943"/>
      <c r="CY24" s="1943"/>
      <c r="CZ24" s="1943"/>
      <c r="DA24" s="1943"/>
      <c r="DB24" s="1943"/>
      <c r="DC24" s="1943"/>
      <c r="DD24" s="1943"/>
      <c r="DE24" s="1943"/>
      <c r="DF24" s="1943"/>
      <c r="DG24" s="1944"/>
      <c r="DH24" s="1945">
        <v>2855</v>
      </c>
      <c r="DI24" s="1945"/>
      <c r="DJ24" s="1945"/>
      <c r="DK24" s="1945"/>
      <c r="DL24" s="1945"/>
      <c r="DM24" s="1945"/>
      <c r="DN24" s="1945"/>
      <c r="DO24" s="1945"/>
      <c r="DP24" s="1945"/>
      <c r="DQ24" s="1945"/>
      <c r="DR24" s="399"/>
      <c r="DS24" s="399"/>
      <c r="DT24" s="399"/>
      <c r="DU24" s="1946">
        <v>0</v>
      </c>
      <c r="DV24" s="1947"/>
      <c r="DW24" s="1947"/>
      <c r="DX24" s="1947"/>
      <c r="DY24" s="1947"/>
      <c r="DZ24" s="1947"/>
      <c r="EA24" s="1947"/>
      <c r="EB24" s="1947"/>
      <c r="EC24" s="1947"/>
      <c r="ED24" s="1947"/>
      <c r="EE24" s="1947"/>
      <c r="EF24" s="1947"/>
      <c r="EG24" s="1947"/>
      <c r="EH24" s="1948"/>
      <c r="EI24" s="1946">
        <v>0</v>
      </c>
      <c r="EJ24" s="1947"/>
      <c r="EK24" s="1947"/>
      <c r="EL24" s="1947"/>
      <c r="EM24" s="1947"/>
      <c r="EN24" s="1947"/>
      <c r="EO24" s="1947"/>
      <c r="EP24" s="1947"/>
      <c r="EQ24" s="1947"/>
      <c r="ER24" s="1947"/>
      <c r="ES24" s="1947"/>
      <c r="ET24" s="1947"/>
      <c r="EU24" s="1948"/>
      <c r="EV24" s="1949">
        <v>0</v>
      </c>
      <c r="EW24" s="1936"/>
      <c r="EX24" s="1936"/>
      <c r="EY24" s="1936"/>
      <c r="EZ24" s="1936"/>
      <c r="FA24" s="1936"/>
      <c r="FB24" s="1936"/>
      <c r="FC24" s="1936"/>
      <c r="FD24" s="1936"/>
      <c r="FE24" s="1936"/>
      <c r="FF24" s="1936"/>
      <c r="FG24" s="1936"/>
      <c r="FH24" s="1936"/>
      <c r="FI24" s="1937"/>
      <c r="FJ24" s="1950">
        <v>47618</v>
      </c>
      <c r="FK24" s="1950"/>
      <c r="FL24" s="1950"/>
      <c r="FM24" s="1950"/>
      <c r="FN24" s="1950"/>
      <c r="FO24" s="1950"/>
      <c r="FP24" s="1950"/>
      <c r="FQ24" s="1950"/>
      <c r="FR24" s="1950"/>
      <c r="FS24" s="1950"/>
      <c r="FT24" s="1950"/>
      <c r="FU24" s="1950"/>
      <c r="FV24" s="1938">
        <v>0</v>
      </c>
      <c r="FW24" s="1939"/>
      <c r="FX24" s="1939"/>
      <c r="FY24" s="1939"/>
      <c r="FZ24" s="1939"/>
      <c r="GA24" s="1939"/>
      <c r="GB24" s="1939"/>
      <c r="GC24" s="1939"/>
      <c r="GD24" s="1939"/>
      <c r="GE24" s="1939"/>
      <c r="GF24" s="1939"/>
      <c r="GG24" s="1939"/>
      <c r="GH24" s="1940"/>
    </row>
    <row r="25" spans="1:190" s="401" customFormat="1" ht="18" customHeight="1">
      <c r="A25" s="102"/>
      <c r="B25" s="1921" t="s">
        <v>616</v>
      </c>
      <c r="C25" s="1921"/>
      <c r="D25" s="1921"/>
      <c r="E25" s="1921"/>
      <c r="F25" s="1921"/>
      <c r="G25" s="1921"/>
      <c r="H25" s="1921"/>
      <c r="I25" s="1921"/>
      <c r="J25" s="1921"/>
      <c r="K25" s="1921"/>
      <c r="L25" s="1921"/>
      <c r="M25" s="1921"/>
      <c r="N25" s="1921"/>
      <c r="O25" s="1921"/>
      <c r="P25" s="1921"/>
      <c r="Q25" s="1921"/>
      <c r="R25" s="1921"/>
      <c r="S25" s="1922"/>
      <c r="T25" s="1112"/>
      <c r="U25" s="1113"/>
      <c r="V25" s="1113"/>
      <c r="W25" s="1113"/>
      <c r="X25" s="1113"/>
      <c r="Y25" s="1113"/>
      <c r="Z25" s="1113"/>
      <c r="AA25" s="1113"/>
      <c r="AB25" s="1113"/>
      <c r="AC25" s="1113"/>
      <c r="AD25" s="1241"/>
      <c r="AE25" s="1213" t="s">
        <v>122</v>
      </c>
      <c r="AF25" s="1095"/>
      <c r="AG25" s="1095"/>
      <c r="AH25" s="1095"/>
      <c r="AI25" s="1095"/>
      <c r="AJ25" s="1095"/>
      <c r="AK25" s="1096" t="s">
        <v>352</v>
      </c>
      <c r="AL25" s="1096"/>
      <c r="AM25" s="1096"/>
      <c r="AN25" s="1097" t="s">
        <v>226</v>
      </c>
      <c r="AO25" s="1097"/>
      <c r="AP25" s="1097"/>
      <c r="AQ25" s="1097"/>
      <c r="AR25" s="1919">
        <v>15144</v>
      </c>
      <c r="AS25" s="1920"/>
      <c r="AT25" s="1920"/>
      <c r="AU25" s="1920"/>
      <c r="AV25" s="1920"/>
      <c r="AW25" s="1920"/>
      <c r="AX25" s="1920"/>
      <c r="AY25" s="1920"/>
      <c r="AZ25" s="1920"/>
      <c r="BA25" s="1920"/>
      <c r="BB25" s="1920"/>
      <c r="BC25" s="1920"/>
      <c r="BD25" s="1920"/>
      <c r="BE25" s="1908">
        <v>0</v>
      </c>
      <c r="BF25" s="1908"/>
      <c r="BG25" s="1908"/>
      <c r="BH25" s="1908"/>
      <c r="BI25" s="1908"/>
      <c r="BJ25" s="1908"/>
      <c r="BK25" s="1908"/>
      <c r="BL25" s="1908"/>
      <c r="BM25" s="1908"/>
      <c r="BN25" s="1908"/>
      <c r="BO25" s="1908"/>
      <c r="BP25" s="1908"/>
      <c r="BQ25" s="1908"/>
      <c r="BR25" s="1934"/>
      <c r="BS25" s="1919">
        <f>320607+198</f>
        <v>320805</v>
      </c>
      <c r="BT25" s="1920"/>
      <c r="BU25" s="1920"/>
      <c r="BV25" s="1920"/>
      <c r="BW25" s="1920"/>
      <c r="BX25" s="1920"/>
      <c r="BY25" s="1920"/>
      <c r="BZ25" s="1920"/>
      <c r="CA25" s="1920"/>
      <c r="CB25" s="1920"/>
      <c r="CC25" s="1920"/>
      <c r="CD25" s="1920"/>
      <c r="CE25" s="1920"/>
      <c r="CF25" s="1920"/>
      <c r="CG25" s="1920"/>
      <c r="CH25" s="1920"/>
      <c r="CI25" s="1920"/>
      <c r="CJ25" s="1920"/>
      <c r="CK25" s="1920"/>
      <c r="CL25" s="1920"/>
      <c r="CM25" s="1920"/>
      <c r="CN25" s="1920"/>
      <c r="CO25" s="1920"/>
      <c r="CP25" s="1920"/>
      <c r="CQ25" s="1920"/>
      <c r="CR25" s="1920"/>
      <c r="CS25" s="1920"/>
      <c r="CT25" s="1915">
        <f>238396+97355</f>
        <v>335751</v>
      </c>
      <c r="CU25" s="1915"/>
      <c r="CV25" s="1915"/>
      <c r="CW25" s="1915"/>
      <c r="CX25" s="1915"/>
      <c r="CY25" s="1915"/>
      <c r="CZ25" s="1915"/>
      <c r="DA25" s="1915"/>
      <c r="DB25" s="1915"/>
      <c r="DC25" s="1915"/>
      <c r="DD25" s="1915"/>
      <c r="DE25" s="1915"/>
      <c r="DF25" s="1915"/>
      <c r="DG25" s="1915"/>
      <c r="DH25" s="1915">
        <v>496</v>
      </c>
      <c r="DI25" s="1915"/>
      <c r="DJ25" s="1915"/>
      <c r="DK25" s="1915"/>
      <c r="DL25" s="1915"/>
      <c r="DM25" s="1915"/>
      <c r="DN25" s="1915"/>
      <c r="DO25" s="1915"/>
      <c r="DP25" s="1915"/>
      <c r="DQ25" s="1915"/>
      <c r="DR25" s="400"/>
      <c r="DS25" s="400"/>
      <c r="DT25" s="400"/>
      <c r="DU25" s="1907">
        <v>0</v>
      </c>
      <c r="DV25" s="1907"/>
      <c r="DW25" s="1907"/>
      <c r="DX25" s="1907"/>
      <c r="DY25" s="1907"/>
      <c r="DZ25" s="1907"/>
      <c r="EA25" s="1907"/>
      <c r="EB25" s="1907"/>
      <c r="EC25" s="1907"/>
      <c r="ED25" s="1907"/>
      <c r="EE25" s="1907"/>
      <c r="EF25" s="1907"/>
      <c r="EG25" s="1907"/>
      <c r="EH25" s="1907"/>
      <c r="EI25" s="1907">
        <v>0</v>
      </c>
      <c r="EJ25" s="1907"/>
      <c r="EK25" s="1907"/>
      <c r="EL25" s="1907"/>
      <c r="EM25" s="1907"/>
      <c r="EN25" s="1907"/>
      <c r="EO25" s="1907"/>
      <c r="EP25" s="1907"/>
      <c r="EQ25" s="1907"/>
      <c r="ER25" s="1907"/>
      <c r="ES25" s="1907"/>
      <c r="ET25" s="1907"/>
      <c r="EU25" s="1907"/>
      <c r="EV25" s="1920">
        <v>0</v>
      </c>
      <c r="EW25" s="1920"/>
      <c r="EX25" s="1920"/>
      <c r="EY25" s="1920"/>
      <c r="EZ25" s="1920"/>
      <c r="FA25" s="1920"/>
      <c r="FB25" s="1920"/>
      <c r="FC25" s="1920"/>
      <c r="FD25" s="1920"/>
      <c r="FE25" s="1920"/>
      <c r="FF25" s="1920"/>
      <c r="FG25" s="1920"/>
      <c r="FH25" s="1920"/>
      <c r="FI25" s="1920"/>
      <c r="FJ25" s="1907">
        <f>AR25+BS25-CT25</f>
        <v>198</v>
      </c>
      <c r="FK25" s="1907"/>
      <c r="FL25" s="1907"/>
      <c r="FM25" s="1907"/>
      <c r="FN25" s="1907"/>
      <c r="FO25" s="1907"/>
      <c r="FP25" s="1907"/>
      <c r="FQ25" s="1907"/>
      <c r="FR25" s="1907"/>
      <c r="FS25" s="1907"/>
      <c r="FT25" s="1907"/>
      <c r="FU25" s="1907"/>
      <c r="FV25" s="1908">
        <v>0</v>
      </c>
      <c r="FW25" s="1908"/>
      <c r="FX25" s="1908"/>
      <c r="FY25" s="1908"/>
      <c r="FZ25" s="1908"/>
      <c r="GA25" s="1908"/>
      <c r="GB25" s="1908"/>
      <c r="GC25" s="1908"/>
      <c r="GD25" s="1908"/>
      <c r="GE25" s="1908"/>
      <c r="GF25" s="1908"/>
      <c r="GG25" s="1908"/>
      <c r="GH25" s="1934"/>
    </row>
    <row r="26" spans="1:190" s="401" customFormat="1" ht="24.75" customHeight="1" thickBot="1">
      <c r="A26" s="107"/>
      <c r="B26" s="1916"/>
      <c r="C26" s="1916"/>
      <c r="D26" s="1916"/>
      <c r="E26" s="1916"/>
      <c r="F26" s="1916"/>
      <c r="G26" s="1916"/>
      <c r="H26" s="1916"/>
      <c r="I26" s="1916"/>
      <c r="J26" s="1916"/>
      <c r="K26" s="1916"/>
      <c r="L26" s="1916"/>
      <c r="M26" s="1916"/>
      <c r="N26" s="1916"/>
      <c r="O26" s="1916"/>
      <c r="P26" s="1916"/>
      <c r="Q26" s="1916"/>
      <c r="R26" s="1916"/>
      <c r="S26" s="1917"/>
      <c r="T26" s="1926"/>
      <c r="U26" s="1148"/>
      <c r="V26" s="1148"/>
      <c r="W26" s="1148"/>
      <c r="X26" s="1148"/>
      <c r="Y26" s="1148"/>
      <c r="Z26" s="1148"/>
      <c r="AA26" s="1148"/>
      <c r="AB26" s="1148"/>
      <c r="AC26" s="1148"/>
      <c r="AD26" s="1259"/>
      <c r="AE26" s="1927" t="s">
        <v>122</v>
      </c>
      <c r="AF26" s="1928"/>
      <c r="AG26" s="1928"/>
      <c r="AH26" s="1928"/>
      <c r="AI26" s="1928"/>
      <c r="AJ26" s="1928"/>
      <c r="AK26" s="1096" t="s">
        <v>350</v>
      </c>
      <c r="AL26" s="1096"/>
      <c r="AM26" s="1096"/>
      <c r="AN26" s="1929" t="s">
        <v>227</v>
      </c>
      <c r="AO26" s="1929"/>
      <c r="AP26" s="1929"/>
      <c r="AQ26" s="1929"/>
      <c r="AR26" s="1935">
        <v>394</v>
      </c>
      <c r="AS26" s="1936"/>
      <c r="AT26" s="1936"/>
      <c r="AU26" s="1936"/>
      <c r="AV26" s="1936"/>
      <c r="AW26" s="1936"/>
      <c r="AX26" s="1936"/>
      <c r="AY26" s="1936"/>
      <c r="AZ26" s="1936"/>
      <c r="BA26" s="1936"/>
      <c r="BB26" s="1936"/>
      <c r="BC26" s="1936"/>
      <c r="BD26" s="1937"/>
      <c r="BE26" s="1938">
        <v>0</v>
      </c>
      <c r="BF26" s="1939"/>
      <c r="BG26" s="1939"/>
      <c r="BH26" s="1939"/>
      <c r="BI26" s="1939"/>
      <c r="BJ26" s="1939"/>
      <c r="BK26" s="1939"/>
      <c r="BL26" s="1939"/>
      <c r="BM26" s="1939"/>
      <c r="BN26" s="1939"/>
      <c r="BO26" s="1939"/>
      <c r="BP26" s="1939"/>
      <c r="BQ26" s="1939"/>
      <c r="BR26" s="1940"/>
      <c r="BS26" s="1935">
        <v>169431</v>
      </c>
      <c r="BT26" s="1936"/>
      <c r="BU26" s="1936"/>
      <c r="BV26" s="1936"/>
      <c r="BW26" s="1936"/>
      <c r="BX26" s="1936"/>
      <c r="BY26" s="1936"/>
      <c r="BZ26" s="1936"/>
      <c r="CA26" s="1936"/>
      <c r="CB26" s="1936"/>
      <c r="CC26" s="1936"/>
      <c r="CD26" s="1936"/>
      <c r="CE26" s="1937"/>
      <c r="CF26" s="1941"/>
      <c r="CG26" s="1941"/>
      <c r="CH26" s="1941"/>
      <c r="CI26" s="1941"/>
      <c r="CJ26" s="1941"/>
      <c r="CK26" s="1941"/>
      <c r="CL26" s="1941"/>
      <c r="CM26" s="1941"/>
      <c r="CN26" s="1941"/>
      <c r="CO26" s="1941"/>
      <c r="CP26" s="1941"/>
      <c r="CQ26" s="1941"/>
      <c r="CR26" s="1941"/>
      <c r="CS26" s="1941"/>
      <c r="CT26" s="1942">
        <v>154681</v>
      </c>
      <c r="CU26" s="1943"/>
      <c r="CV26" s="1943"/>
      <c r="CW26" s="1943"/>
      <c r="CX26" s="1943"/>
      <c r="CY26" s="1943"/>
      <c r="CZ26" s="1943"/>
      <c r="DA26" s="1943"/>
      <c r="DB26" s="1943"/>
      <c r="DC26" s="1943"/>
      <c r="DD26" s="1943"/>
      <c r="DE26" s="1943"/>
      <c r="DF26" s="1943"/>
      <c r="DG26" s="1944"/>
      <c r="DH26" s="1945">
        <v>2855</v>
      </c>
      <c r="DI26" s="1945"/>
      <c r="DJ26" s="1945"/>
      <c r="DK26" s="1945"/>
      <c r="DL26" s="1945"/>
      <c r="DM26" s="1945"/>
      <c r="DN26" s="1945"/>
      <c r="DO26" s="1945"/>
      <c r="DP26" s="1945"/>
      <c r="DQ26" s="1945"/>
      <c r="DR26" s="399"/>
      <c r="DS26" s="399"/>
      <c r="DT26" s="399"/>
      <c r="DU26" s="1946">
        <v>0</v>
      </c>
      <c r="DV26" s="1947"/>
      <c r="DW26" s="1947"/>
      <c r="DX26" s="1947"/>
      <c r="DY26" s="1947"/>
      <c r="DZ26" s="1947"/>
      <c r="EA26" s="1947"/>
      <c r="EB26" s="1947"/>
      <c r="EC26" s="1947"/>
      <c r="ED26" s="1947"/>
      <c r="EE26" s="1947"/>
      <c r="EF26" s="1947"/>
      <c r="EG26" s="1947"/>
      <c r="EH26" s="1948"/>
      <c r="EI26" s="1946">
        <v>0</v>
      </c>
      <c r="EJ26" s="1947"/>
      <c r="EK26" s="1947"/>
      <c r="EL26" s="1947"/>
      <c r="EM26" s="1947"/>
      <c r="EN26" s="1947"/>
      <c r="EO26" s="1947"/>
      <c r="EP26" s="1947"/>
      <c r="EQ26" s="1947"/>
      <c r="ER26" s="1947"/>
      <c r="ES26" s="1947"/>
      <c r="ET26" s="1947"/>
      <c r="EU26" s="1948"/>
      <c r="EV26" s="1949">
        <v>0</v>
      </c>
      <c r="EW26" s="1936"/>
      <c r="EX26" s="1936"/>
      <c r="EY26" s="1936"/>
      <c r="EZ26" s="1936"/>
      <c r="FA26" s="1936"/>
      <c r="FB26" s="1936"/>
      <c r="FC26" s="1936"/>
      <c r="FD26" s="1936"/>
      <c r="FE26" s="1936"/>
      <c r="FF26" s="1936"/>
      <c r="FG26" s="1936"/>
      <c r="FH26" s="1936"/>
      <c r="FI26" s="1937"/>
      <c r="FJ26" s="1950">
        <f>AR26+BS26-CT26</f>
        <v>15144</v>
      </c>
      <c r="FK26" s="1950"/>
      <c r="FL26" s="1950"/>
      <c r="FM26" s="1950"/>
      <c r="FN26" s="1950"/>
      <c r="FO26" s="1950"/>
      <c r="FP26" s="1950"/>
      <c r="FQ26" s="1950"/>
      <c r="FR26" s="1950"/>
      <c r="FS26" s="1950"/>
      <c r="FT26" s="1950"/>
      <c r="FU26" s="1950"/>
      <c r="FV26" s="1938">
        <v>0</v>
      </c>
      <c r="FW26" s="1939"/>
      <c r="FX26" s="1939"/>
      <c r="FY26" s="1939"/>
      <c r="FZ26" s="1939"/>
      <c r="GA26" s="1939"/>
      <c r="GB26" s="1939"/>
      <c r="GC26" s="1939"/>
      <c r="GD26" s="1939"/>
      <c r="GE26" s="1939"/>
      <c r="GF26" s="1939"/>
      <c r="GG26" s="1939"/>
      <c r="GH26" s="1940"/>
    </row>
    <row r="27" spans="1:190" s="401" customFormat="1" ht="18" customHeight="1">
      <c r="A27" s="102"/>
      <c r="B27" s="1921" t="s">
        <v>617</v>
      </c>
      <c r="C27" s="1921"/>
      <c r="D27" s="1921"/>
      <c r="E27" s="1921"/>
      <c r="F27" s="1921"/>
      <c r="G27" s="1921"/>
      <c r="H27" s="1921"/>
      <c r="I27" s="1921"/>
      <c r="J27" s="1921"/>
      <c r="K27" s="1921"/>
      <c r="L27" s="1921"/>
      <c r="M27" s="1921"/>
      <c r="N27" s="1921"/>
      <c r="O27" s="1921"/>
      <c r="P27" s="1921"/>
      <c r="Q27" s="1921"/>
      <c r="R27" s="1921"/>
      <c r="S27" s="1922"/>
      <c r="T27" s="1112"/>
      <c r="U27" s="1113"/>
      <c r="V27" s="1113"/>
      <c r="W27" s="1113"/>
      <c r="X27" s="1113"/>
      <c r="Y27" s="1113"/>
      <c r="Z27" s="1113"/>
      <c r="AA27" s="1113"/>
      <c r="AB27" s="1113"/>
      <c r="AC27" s="1113"/>
      <c r="AD27" s="1241"/>
      <c r="AE27" s="1213" t="s">
        <v>122</v>
      </c>
      <c r="AF27" s="1095"/>
      <c r="AG27" s="1095"/>
      <c r="AH27" s="1095"/>
      <c r="AI27" s="1095"/>
      <c r="AJ27" s="1095"/>
      <c r="AK27" s="1096" t="s">
        <v>352</v>
      </c>
      <c r="AL27" s="1096"/>
      <c r="AM27" s="1096"/>
      <c r="AN27" s="1097" t="s">
        <v>226</v>
      </c>
      <c r="AO27" s="1097"/>
      <c r="AP27" s="1097"/>
      <c r="AQ27" s="1097"/>
      <c r="AR27" s="1919">
        <v>18313</v>
      </c>
      <c r="AS27" s="1920"/>
      <c r="AT27" s="1920"/>
      <c r="AU27" s="1920"/>
      <c r="AV27" s="1920"/>
      <c r="AW27" s="1920"/>
      <c r="AX27" s="1920"/>
      <c r="AY27" s="1920"/>
      <c r="AZ27" s="1920"/>
      <c r="BA27" s="1920"/>
      <c r="BB27" s="1920"/>
      <c r="BC27" s="1920"/>
      <c r="BD27" s="1920"/>
      <c r="BE27" s="1908">
        <v>0</v>
      </c>
      <c r="BF27" s="1908"/>
      <c r="BG27" s="1908"/>
      <c r="BH27" s="1908"/>
      <c r="BI27" s="1908"/>
      <c r="BJ27" s="1908"/>
      <c r="BK27" s="1908"/>
      <c r="BL27" s="1908"/>
      <c r="BM27" s="1908"/>
      <c r="BN27" s="1908"/>
      <c r="BO27" s="1908"/>
      <c r="BP27" s="1908"/>
      <c r="BQ27" s="1908"/>
      <c r="BR27" s="1934"/>
      <c r="BS27" s="1919">
        <f>319898+15853</f>
        <v>335751</v>
      </c>
      <c r="BT27" s="1920"/>
      <c r="BU27" s="1920"/>
      <c r="BV27" s="1920"/>
      <c r="BW27" s="1920"/>
      <c r="BX27" s="1920"/>
      <c r="BY27" s="1920"/>
      <c r="BZ27" s="1920"/>
      <c r="CA27" s="1920"/>
      <c r="CB27" s="1920"/>
      <c r="CC27" s="1920"/>
      <c r="CD27" s="1920"/>
      <c r="CE27" s="1920"/>
      <c r="CF27" s="1920"/>
      <c r="CG27" s="1920"/>
      <c r="CH27" s="1920"/>
      <c r="CI27" s="1920"/>
      <c r="CJ27" s="1920"/>
      <c r="CK27" s="1920"/>
      <c r="CL27" s="1920"/>
      <c r="CM27" s="1920"/>
      <c r="CN27" s="1920"/>
      <c r="CO27" s="1920"/>
      <c r="CP27" s="1920"/>
      <c r="CQ27" s="1920"/>
      <c r="CR27" s="1920"/>
      <c r="CS27" s="1920"/>
      <c r="CT27" s="1915">
        <f>231192+107019</f>
        <v>338211</v>
      </c>
      <c r="CU27" s="1915"/>
      <c r="CV27" s="1915"/>
      <c r="CW27" s="1915"/>
      <c r="CX27" s="1915"/>
      <c r="CY27" s="1915"/>
      <c r="CZ27" s="1915"/>
      <c r="DA27" s="1915"/>
      <c r="DB27" s="1915"/>
      <c r="DC27" s="1915"/>
      <c r="DD27" s="1915"/>
      <c r="DE27" s="1915"/>
      <c r="DF27" s="1915"/>
      <c r="DG27" s="1915"/>
      <c r="DH27" s="1915">
        <v>496</v>
      </c>
      <c r="DI27" s="1915"/>
      <c r="DJ27" s="1915"/>
      <c r="DK27" s="1915"/>
      <c r="DL27" s="1915"/>
      <c r="DM27" s="1915"/>
      <c r="DN27" s="1915"/>
      <c r="DO27" s="1915"/>
      <c r="DP27" s="1915"/>
      <c r="DQ27" s="1915"/>
      <c r="DR27" s="400"/>
      <c r="DS27" s="400"/>
      <c r="DT27" s="400"/>
      <c r="DU27" s="1907">
        <v>0</v>
      </c>
      <c r="DV27" s="1907"/>
      <c r="DW27" s="1907"/>
      <c r="DX27" s="1907"/>
      <c r="DY27" s="1907"/>
      <c r="DZ27" s="1907"/>
      <c r="EA27" s="1907"/>
      <c r="EB27" s="1907"/>
      <c r="EC27" s="1907"/>
      <c r="ED27" s="1907"/>
      <c r="EE27" s="1907"/>
      <c r="EF27" s="1907"/>
      <c r="EG27" s="1907"/>
      <c r="EH27" s="1907"/>
      <c r="EI27" s="1907">
        <v>0</v>
      </c>
      <c r="EJ27" s="1907"/>
      <c r="EK27" s="1907"/>
      <c r="EL27" s="1907"/>
      <c r="EM27" s="1907"/>
      <c r="EN27" s="1907"/>
      <c r="EO27" s="1907"/>
      <c r="EP27" s="1907"/>
      <c r="EQ27" s="1907"/>
      <c r="ER27" s="1907"/>
      <c r="ES27" s="1907"/>
      <c r="ET27" s="1907"/>
      <c r="EU27" s="1907"/>
      <c r="EV27" s="1920">
        <v>0</v>
      </c>
      <c r="EW27" s="1920"/>
      <c r="EX27" s="1920"/>
      <c r="EY27" s="1920"/>
      <c r="EZ27" s="1920"/>
      <c r="FA27" s="1920"/>
      <c r="FB27" s="1920"/>
      <c r="FC27" s="1920"/>
      <c r="FD27" s="1920"/>
      <c r="FE27" s="1920"/>
      <c r="FF27" s="1920"/>
      <c r="FG27" s="1920"/>
      <c r="FH27" s="1920"/>
      <c r="FI27" s="1920"/>
      <c r="FJ27" s="1907">
        <f>AR27+BS27-CT27</f>
        <v>15853</v>
      </c>
      <c r="FK27" s="1907"/>
      <c r="FL27" s="1907"/>
      <c r="FM27" s="1907"/>
      <c r="FN27" s="1907"/>
      <c r="FO27" s="1907"/>
      <c r="FP27" s="1907"/>
      <c r="FQ27" s="1907"/>
      <c r="FR27" s="1907"/>
      <c r="FS27" s="1907"/>
      <c r="FT27" s="1907"/>
      <c r="FU27" s="1907"/>
      <c r="FV27" s="1908">
        <v>0</v>
      </c>
      <c r="FW27" s="1908"/>
      <c r="FX27" s="1908"/>
      <c r="FY27" s="1908"/>
      <c r="FZ27" s="1908"/>
      <c r="GA27" s="1908"/>
      <c r="GB27" s="1908"/>
      <c r="GC27" s="1908"/>
      <c r="GD27" s="1908"/>
      <c r="GE27" s="1908"/>
      <c r="GF27" s="1908"/>
      <c r="GG27" s="1908"/>
      <c r="GH27" s="1934"/>
    </row>
    <row r="28" spans="1:190" s="401" customFormat="1" ht="24.75" customHeight="1" thickBot="1">
      <c r="A28" s="107"/>
      <c r="B28" s="1916"/>
      <c r="C28" s="1916"/>
      <c r="D28" s="1916"/>
      <c r="E28" s="1916"/>
      <c r="F28" s="1916"/>
      <c r="G28" s="1916"/>
      <c r="H28" s="1916"/>
      <c r="I28" s="1916"/>
      <c r="J28" s="1916"/>
      <c r="K28" s="1916"/>
      <c r="L28" s="1916"/>
      <c r="M28" s="1916"/>
      <c r="N28" s="1916"/>
      <c r="O28" s="1916"/>
      <c r="P28" s="1916"/>
      <c r="Q28" s="1916"/>
      <c r="R28" s="1916"/>
      <c r="S28" s="1917"/>
      <c r="T28" s="1926"/>
      <c r="U28" s="1148"/>
      <c r="V28" s="1148"/>
      <c r="W28" s="1148"/>
      <c r="X28" s="1148"/>
      <c r="Y28" s="1148"/>
      <c r="Z28" s="1148"/>
      <c r="AA28" s="1148"/>
      <c r="AB28" s="1148"/>
      <c r="AC28" s="1148"/>
      <c r="AD28" s="1259"/>
      <c r="AE28" s="1927" t="s">
        <v>122</v>
      </c>
      <c r="AF28" s="1928"/>
      <c r="AG28" s="1928"/>
      <c r="AH28" s="1928"/>
      <c r="AI28" s="1928"/>
      <c r="AJ28" s="1928"/>
      <c r="AK28" s="1096" t="s">
        <v>350</v>
      </c>
      <c r="AL28" s="1096"/>
      <c r="AM28" s="1096"/>
      <c r="AN28" s="1929" t="s">
        <v>227</v>
      </c>
      <c r="AO28" s="1929"/>
      <c r="AP28" s="1929"/>
      <c r="AQ28" s="1929"/>
      <c r="AR28" s="1935">
        <v>37829</v>
      </c>
      <c r="AS28" s="1936"/>
      <c r="AT28" s="1936"/>
      <c r="AU28" s="1936"/>
      <c r="AV28" s="1936"/>
      <c r="AW28" s="1936"/>
      <c r="AX28" s="1936"/>
      <c r="AY28" s="1936"/>
      <c r="AZ28" s="1936"/>
      <c r="BA28" s="1936"/>
      <c r="BB28" s="1936"/>
      <c r="BC28" s="1936"/>
      <c r="BD28" s="1937"/>
      <c r="BE28" s="1938">
        <v>0</v>
      </c>
      <c r="BF28" s="1939"/>
      <c r="BG28" s="1939"/>
      <c r="BH28" s="1939"/>
      <c r="BI28" s="1939"/>
      <c r="BJ28" s="1939"/>
      <c r="BK28" s="1939"/>
      <c r="BL28" s="1939"/>
      <c r="BM28" s="1939"/>
      <c r="BN28" s="1939"/>
      <c r="BO28" s="1939"/>
      <c r="BP28" s="1939"/>
      <c r="BQ28" s="1939"/>
      <c r="BR28" s="1940"/>
      <c r="BS28" s="1935">
        <v>154591</v>
      </c>
      <c r="BT28" s="1936"/>
      <c r="BU28" s="1936"/>
      <c r="BV28" s="1936"/>
      <c r="BW28" s="1936"/>
      <c r="BX28" s="1936"/>
      <c r="BY28" s="1936"/>
      <c r="BZ28" s="1936"/>
      <c r="CA28" s="1936"/>
      <c r="CB28" s="1936"/>
      <c r="CC28" s="1936"/>
      <c r="CD28" s="1936"/>
      <c r="CE28" s="1937"/>
      <c r="CF28" s="1941"/>
      <c r="CG28" s="1941"/>
      <c r="CH28" s="1941"/>
      <c r="CI28" s="1941"/>
      <c r="CJ28" s="1941"/>
      <c r="CK28" s="1941"/>
      <c r="CL28" s="1941"/>
      <c r="CM28" s="1941"/>
      <c r="CN28" s="1941"/>
      <c r="CO28" s="1941"/>
      <c r="CP28" s="1941"/>
      <c r="CQ28" s="1941"/>
      <c r="CR28" s="1941"/>
      <c r="CS28" s="1941"/>
      <c r="CT28" s="1942">
        <v>174107</v>
      </c>
      <c r="CU28" s="1943"/>
      <c r="CV28" s="1943"/>
      <c r="CW28" s="1943"/>
      <c r="CX28" s="1943"/>
      <c r="CY28" s="1943"/>
      <c r="CZ28" s="1943"/>
      <c r="DA28" s="1943"/>
      <c r="DB28" s="1943"/>
      <c r="DC28" s="1943"/>
      <c r="DD28" s="1943"/>
      <c r="DE28" s="1943"/>
      <c r="DF28" s="1943"/>
      <c r="DG28" s="1944"/>
      <c r="DH28" s="1945">
        <v>2855</v>
      </c>
      <c r="DI28" s="1945"/>
      <c r="DJ28" s="1945"/>
      <c r="DK28" s="1945"/>
      <c r="DL28" s="1945"/>
      <c r="DM28" s="1945"/>
      <c r="DN28" s="1945"/>
      <c r="DO28" s="1945"/>
      <c r="DP28" s="1945"/>
      <c r="DQ28" s="1945"/>
      <c r="DR28" s="399"/>
      <c r="DS28" s="399"/>
      <c r="DT28" s="399"/>
      <c r="DU28" s="1946">
        <v>0</v>
      </c>
      <c r="DV28" s="1947"/>
      <c r="DW28" s="1947"/>
      <c r="DX28" s="1947"/>
      <c r="DY28" s="1947"/>
      <c r="DZ28" s="1947"/>
      <c r="EA28" s="1947"/>
      <c r="EB28" s="1947"/>
      <c r="EC28" s="1947"/>
      <c r="ED28" s="1947"/>
      <c r="EE28" s="1947"/>
      <c r="EF28" s="1947"/>
      <c r="EG28" s="1947"/>
      <c r="EH28" s="1948"/>
      <c r="EI28" s="1946">
        <v>0</v>
      </c>
      <c r="EJ28" s="1947"/>
      <c r="EK28" s="1947"/>
      <c r="EL28" s="1947"/>
      <c r="EM28" s="1947"/>
      <c r="EN28" s="1947"/>
      <c r="EO28" s="1947"/>
      <c r="EP28" s="1947"/>
      <c r="EQ28" s="1947"/>
      <c r="ER28" s="1947"/>
      <c r="ES28" s="1947"/>
      <c r="ET28" s="1947"/>
      <c r="EU28" s="1948"/>
      <c r="EV28" s="1949">
        <v>0</v>
      </c>
      <c r="EW28" s="1936"/>
      <c r="EX28" s="1936"/>
      <c r="EY28" s="1936"/>
      <c r="EZ28" s="1936"/>
      <c r="FA28" s="1936"/>
      <c r="FB28" s="1936"/>
      <c r="FC28" s="1936"/>
      <c r="FD28" s="1936"/>
      <c r="FE28" s="1936"/>
      <c r="FF28" s="1936"/>
      <c r="FG28" s="1936"/>
      <c r="FH28" s="1936"/>
      <c r="FI28" s="1937"/>
      <c r="FJ28" s="1950">
        <f>AR28+BS28-CT28</f>
        <v>18313</v>
      </c>
      <c r="FK28" s="1950"/>
      <c r="FL28" s="1950"/>
      <c r="FM28" s="1950"/>
      <c r="FN28" s="1950"/>
      <c r="FO28" s="1950"/>
      <c r="FP28" s="1950"/>
      <c r="FQ28" s="1950"/>
      <c r="FR28" s="1950"/>
      <c r="FS28" s="1950"/>
      <c r="FT28" s="1950"/>
      <c r="FU28" s="1950"/>
      <c r="FV28" s="1938">
        <v>0</v>
      </c>
      <c r="FW28" s="1939"/>
      <c r="FX28" s="1939"/>
      <c r="FY28" s="1939"/>
      <c r="FZ28" s="1939"/>
      <c r="GA28" s="1939"/>
      <c r="GB28" s="1939"/>
      <c r="GC28" s="1939"/>
      <c r="GD28" s="1939"/>
      <c r="GE28" s="1939"/>
      <c r="GF28" s="1939"/>
      <c r="GG28" s="1939"/>
      <c r="GH28" s="1940"/>
    </row>
  </sheetData>
  <mergeCells count="347">
    <mergeCell ref="CT27:DG27"/>
    <mergeCell ref="DH27:DQ27"/>
    <mergeCell ref="DU27:EH27"/>
    <mergeCell ref="EI27:EU27"/>
    <mergeCell ref="EV27:FI27"/>
    <mergeCell ref="FJ27:FU27"/>
    <mergeCell ref="FV27:GH27"/>
    <mergeCell ref="T28:AD28"/>
    <mergeCell ref="AE28:AJ28"/>
    <mergeCell ref="AK28:AM28"/>
    <mergeCell ref="AN28:AQ28"/>
    <mergeCell ref="AR28:BD28"/>
    <mergeCell ref="BE28:BR28"/>
    <mergeCell ref="BS28:CE28"/>
    <mergeCell ref="CF28:CS28"/>
    <mergeCell ref="CT28:DG28"/>
    <mergeCell ref="DH28:DQ28"/>
    <mergeCell ref="DU28:EH28"/>
    <mergeCell ref="EI28:EU28"/>
    <mergeCell ref="EV28:FI28"/>
    <mergeCell ref="FJ28:FU28"/>
    <mergeCell ref="FV28:GH28"/>
    <mergeCell ref="B27:S28"/>
    <mergeCell ref="T27:AD27"/>
    <mergeCell ref="AE27:AJ27"/>
    <mergeCell ref="AK27:AM27"/>
    <mergeCell ref="AN27:AQ27"/>
    <mergeCell ref="AR27:BD27"/>
    <mergeCell ref="BE27:BR27"/>
    <mergeCell ref="BS27:CE27"/>
    <mergeCell ref="CF27:CS27"/>
    <mergeCell ref="CT25:DG25"/>
    <mergeCell ref="DH25:DQ25"/>
    <mergeCell ref="DU25:EH25"/>
    <mergeCell ref="EI25:EU25"/>
    <mergeCell ref="EV25:FI25"/>
    <mergeCell ref="FJ25:FU25"/>
    <mergeCell ref="FV25:GH25"/>
    <mergeCell ref="T26:AD26"/>
    <mergeCell ref="AE26:AJ26"/>
    <mergeCell ref="AK26:AM26"/>
    <mergeCell ref="AN26:AQ26"/>
    <mergeCell ref="AR26:BD26"/>
    <mergeCell ref="BE26:BR26"/>
    <mergeCell ref="BS26:CE26"/>
    <mergeCell ref="CF26:CS26"/>
    <mergeCell ref="CT26:DG26"/>
    <mergeCell ref="DH26:DQ26"/>
    <mergeCell ref="DU26:EH26"/>
    <mergeCell ref="EI26:EU26"/>
    <mergeCell ref="EV26:FI26"/>
    <mergeCell ref="FJ26:FU26"/>
    <mergeCell ref="FV26:GH26"/>
    <mergeCell ref="B25:S26"/>
    <mergeCell ref="T25:AD25"/>
    <mergeCell ref="AE25:AJ25"/>
    <mergeCell ref="AK25:AM25"/>
    <mergeCell ref="AN25:AQ25"/>
    <mergeCell ref="AR25:BD25"/>
    <mergeCell ref="BE25:BR25"/>
    <mergeCell ref="BS25:CE25"/>
    <mergeCell ref="CF25:CS25"/>
    <mergeCell ref="CT23:DG23"/>
    <mergeCell ref="DH23:DQ23"/>
    <mergeCell ref="DU23:EH23"/>
    <mergeCell ref="EI23:EU23"/>
    <mergeCell ref="EV23:FI23"/>
    <mergeCell ref="FJ23:FU23"/>
    <mergeCell ref="FV23:GH23"/>
    <mergeCell ref="T24:AD24"/>
    <mergeCell ref="AE24:AJ24"/>
    <mergeCell ref="AK24:AM24"/>
    <mergeCell ref="AN24:AQ24"/>
    <mergeCell ref="AR24:BD24"/>
    <mergeCell ref="BE24:BR24"/>
    <mergeCell ref="BS24:CE24"/>
    <mergeCell ref="CF24:CS24"/>
    <mergeCell ref="CT24:DG24"/>
    <mergeCell ref="DH24:DQ24"/>
    <mergeCell ref="DU24:EH24"/>
    <mergeCell ref="EI24:EU24"/>
    <mergeCell ref="EV24:FI24"/>
    <mergeCell ref="FJ24:FU24"/>
    <mergeCell ref="FV24:GH24"/>
    <mergeCell ref="B23:S24"/>
    <mergeCell ref="T23:AD23"/>
    <mergeCell ref="AE23:AJ23"/>
    <mergeCell ref="AK23:AM23"/>
    <mergeCell ref="AN23:AQ23"/>
    <mergeCell ref="AR23:BD23"/>
    <mergeCell ref="BE23:BR23"/>
    <mergeCell ref="BS23:CE23"/>
    <mergeCell ref="CF23:CS23"/>
    <mergeCell ref="EV22:FI22"/>
    <mergeCell ref="FJ22:FU22"/>
    <mergeCell ref="FV22:GH22"/>
    <mergeCell ref="FV21:GH21"/>
    <mergeCell ref="T22:AD22"/>
    <mergeCell ref="AE22:AJ22"/>
    <mergeCell ref="AK22:AM22"/>
    <mergeCell ref="AN22:AQ22"/>
    <mergeCell ref="AR22:BD22"/>
    <mergeCell ref="BE22:BR22"/>
    <mergeCell ref="BS22:CE22"/>
    <mergeCell ref="CF22:CS22"/>
    <mergeCell ref="CT22:DG22"/>
    <mergeCell ref="CT21:DG21"/>
    <mergeCell ref="DH21:DQ21"/>
    <mergeCell ref="DU21:EH21"/>
    <mergeCell ref="EI21:EU21"/>
    <mergeCell ref="EV21:FI21"/>
    <mergeCell ref="FJ21:FU21"/>
    <mergeCell ref="CT19:DG19"/>
    <mergeCell ref="DH19:DQ19"/>
    <mergeCell ref="DU19:EH19"/>
    <mergeCell ref="EI19:EU19"/>
    <mergeCell ref="EV19:FI19"/>
    <mergeCell ref="FV20:GH20"/>
    <mergeCell ref="B21:S22"/>
    <mergeCell ref="T21:AD21"/>
    <mergeCell ref="AE21:AJ21"/>
    <mergeCell ref="AK21:AM21"/>
    <mergeCell ref="AN21:AQ21"/>
    <mergeCell ref="AR21:BD21"/>
    <mergeCell ref="BE21:BR21"/>
    <mergeCell ref="BS21:CE21"/>
    <mergeCell ref="CF21:CS21"/>
    <mergeCell ref="CT20:DG20"/>
    <mergeCell ref="DH20:DQ20"/>
    <mergeCell ref="DU20:EH20"/>
    <mergeCell ref="EI20:EU20"/>
    <mergeCell ref="EV20:FI20"/>
    <mergeCell ref="FJ20:FU20"/>
    <mergeCell ref="DH22:DQ22"/>
    <mergeCell ref="DU22:EH22"/>
    <mergeCell ref="EI22:EU22"/>
    <mergeCell ref="T20:AD20"/>
    <mergeCell ref="AE20:AJ20"/>
    <mergeCell ref="AK20:AM20"/>
    <mergeCell ref="AN20:AQ20"/>
    <mergeCell ref="AR20:BD20"/>
    <mergeCell ref="BE20:BR20"/>
    <mergeCell ref="BS20:CE20"/>
    <mergeCell ref="CF20:CS20"/>
    <mergeCell ref="CF19:CS19"/>
    <mergeCell ref="BS17:CE17"/>
    <mergeCell ref="CF17:CS17"/>
    <mergeCell ref="CT17:DG17"/>
    <mergeCell ref="DH17:DQ17"/>
    <mergeCell ref="DU17:EH17"/>
    <mergeCell ref="EI17:EU17"/>
    <mergeCell ref="FJ18:FU18"/>
    <mergeCell ref="FV18:GH18"/>
    <mergeCell ref="B19:S20"/>
    <mergeCell ref="T19:AD19"/>
    <mergeCell ref="AE19:AJ19"/>
    <mergeCell ref="AK19:AM19"/>
    <mergeCell ref="AN19:AQ19"/>
    <mergeCell ref="AR19:BD19"/>
    <mergeCell ref="BE19:BR19"/>
    <mergeCell ref="BS19:CE19"/>
    <mergeCell ref="CF18:CS18"/>
    <mergeCell ref="CT18:DG18"/>
    <mergeCell ref="DH18:DQ18"/>
    <mergeCell ref="DU18:EH18"/>
    <mergeCell ref="EI18:EU18"/>
    <mergeCell ref="EV18:FI18"/>
    <mergeCell ref="FJ19:FU19"/>
    <mergeCell ref="FV19:GH19"/>
    <mergeCell ref="FV16:GH16"/>
    <mergeCell ref="B17:S18"/>
    <mergeCell ref="T17:AD17"/>
    <mergeCell ref="AE17:AJ17"/>
    <mergeCell ref="AK17:AM17"/>
    <mergeCell ref="AN17:AQ17"/>
    <mergeCell ref="AR17:BD17"/>
    <mergeCell ref="BE17:BR17"/>
    <mergeCell ref="BS16:CE16"/>
    <mergeCell ref="CF16:CS16"/>
    <mergeCell ref="CT16:DG16"/>
    <mergeCell ref="DH16:DQ16"/>
    <mergeCell ref="DU16:EH16"/>
    <mergeCell ref="EI16:EU16"/>
    <mergeCell ref="EV17:FI17"/>
    <mergeCell ref="FJ17:FU17"/>
    <mergeCell ref="FV17:GH17"/>
    <mergeCell ref="T18:AD18"/>
    <mergeCell ref="AE18:AJ18"/>
    <mergeCell ref="AK18:AM18"/>
    <mergeCell ref="AN18:AQ18"/>
    <mergeCell ref="AR18:BD18"/>
    <mergeCell ref="BE18:BR18"/>
    <mergeCell ref="BS18:CE18"/>
    <mergeCell ref="BE16:BR16"/>
    <mergeCell ref="BE15:BR15"/>
    <mergeCell ref="BS15:CE15"/>
    <mergeCell ref="CF15:CS15"/>
    <mergeCell ref="CT15:DG15"/>
    <mergeCell ref="DH15:DQ15"/>
    <mergeCell ref="DU15:EH15"/>
    <mergeCell ref="EV16:FI16"/>
    <mergeCell ref="FJ16:FU16"/>
    <mergeCell ref="EV14:FI14"/>
    <mergeCell ref="FJ14:FU14"/>
    <mergeCell ref="FV14:GH14"/>
    <mergeCell ref="B15:S16"/>
    <mergeCell ref="T15:AD15"/>
    <mergeCell ref="AE15:AJ15"/>
    <mergeCell ref="AK15:AM15"/>
    <mergeCell ref="AN15:AQ15"/>
    <mergeCell ref="AR15:BD15"/>
    <mergeCell ref="BE14:BR14"/>
    <mergeCell ref="BS14:CE14"/>
    <mergeCell ref="CF14:CS14"/>
    <mergeCell ref="CT14:DG14"/>
    <mergeCell ref="DH14:DQ14"/>
    <mergeCell ref="DU14:EH14"/>
    <mergeCell ref="EI15:EU15"/>
    <mergeCell ref="EV15:FI15"/>
    <mergeCell ref="FJ15:FU15"/>
    <mergeCell ref="FV15:GH15"/>
    <mergeCell ref="T16:AD16"/>
    <mergeCell ref="AE16:AJ16"/>
    <mergeCell ref="AK16:AM16"/>
    <mergeCell ref="AN16:AQ16"/>
    <mergeCell ref="AR16:BD16"/>
    <mergeCell ref="AN14:AQ14"/>
    <mergeCell ref="AR14:BD14"/>
    <mergeCell ref="AR13:BD13"/>
    <mergeCell ref="BE13:BR13"/>
    <mergeCell ref="BS13:CE13"/>
    <mergeCell ref="CF13:CS13"/>
    <mergeCell ref="CT13:DG13"/>
    <mergeCell ref="DH13:DQ13"/>
    <mergeCell ref="EI14:EU14"/>
    <mergeCell ref="DU12:EH12"/>
    <mergeCell ref="EI12:EU12"/>
    <mergeCell ref="EV12:FI12"/>
    <mergeCell ref="FJ12:FU12"/>
    <mergeCell ref="FV12:GH12"/>
    <mergeCell ref="B13:S14"/>
    <mergeCell ref="T13:AD13"/>
    <mergeCell ref="AE13:AJ13"/>
    <mergeCell ref="AK13:AM13"/>
    <mergeCell ref="AN13:AQ13"/>
    <mergeCell ref="AR12:BD12"/>
    <mergeCell ref="BE12:BR12"/>
    <mergeCell ref="BS12:CE12"/>
    <mergeCell ref="CF12:CS12"/>
    <mergeCell ref="CT12:DG12"/>
    <mergeCell ref="DH12:DQ12"/>
    <mergeCell ref="DU13:EH13"/>
    <mergeCell ref="EI13:EU13"/>
    <mergeCell ref="EV13:FI13"/>
    <mergeCell ref="FJ13:FU13"/>
    <mergeCell ref="FV13:GH13"/>
    <mergeCell ref="T14:AD14"/>
    <mergeCell ref="AE14:AJ14"/>
    <mergeCell ref="AK14:AM14"/>
    <mergeCell ref="B12:S12"/>
    <mergeCell ref="T12:AD12"/>
    <mergeCell ref="AE12:AJ12"/>
    <mergeCell ref="AK12:AM12"/>
    <mergeCell ref="AN12:AQ12"/>
    <mergeCell ref="AR11:BD11"/>
    <mergeCell ref="BE11:BR11"/>
    <mergeCell ref="BS11:CE11"/>
    <mergeCell ref="CF11:CS11"/>
    <mergeCell ref="EI10:EU10"/>
    <mergeCell ref="EV10:FI10"/>
    <mergeCell ref="FJ10:FU10"/>
    <mergeCell ref="FV10:GH10"/>
    <mergeCell ref="B11:S11"/>
    <mergeCell ref="T11:AD11"/>
    <mergeCell ref="AE11:AJ11"/>
    <mergeCell ref="AK11:AM11"/>
    <mergeCell ref="AN11:AQ11"/>
    <mergeCell ref="AR10:BD10"/>
    <mergeCell ref="BE10:BR10"/>
    <mergeCell ref="BS10:CE10"/>
    <mergeCell ref="CF10:CS10"/>
    <mergeCell ref="CT10:DG10"/>
    <mergeCell ref="DH10:DQ10"/>
    <mergeCell ref="DU11:EH11"/>
    <mergeCell ref="EI11:EU11"/>
    <mergeCell ref="EV11:FI11"/>
    <mergeCell ref="FJ11:FU11"/>
    <mergeCell ref="FV11:GH11"/>
    <mergeCell ref="CT11:DG11"/>
    <mergeCell ref="DH11:DQ11"/>
    <mergeCell ref="B10:S10"/>
    <mergeCell ref="T10:AD10"/>
    <mergeCell ref="AE10:AJ10"/>
    <mergeCell ref="AK10:AM10"/>
    <mergeCell ref="AN10:AQ10"/>
    <mergeCell ref="AR9:BD9"/>
    <mergeCell ref="BE9:BR9"/>
    <mergeCell ref="BS9:CE9"/>
    <mergeCell ref="CF9:CS9"/>
    <mergeCell ref="DU8:EH8"/>
    <mergeCell ref="DH8:DQ8"/>
    <mergeCell ref="DU10:EH10"/>
    <mergeCell ref="EI8:EU8"/>
    <mergeCell ref="EV8:FI8"/>
    <mergeCell ref="FJ8:FU8"/>
    <mergeCell ref="FV8:GH8"/>
    <mergeCell ref="B9:S9"/>
    <mergeCell ref="T9:AD9"/>
    <mergeCell ref="AE9:AJ9"/>
    <mergeCell ref="AK9:AM9"/>
    <mergeCell ref="AN9:AQ9"/>
    <mergeCell ref="DU9:EH9"/>
    <mergeCell ref="EI9:EU9"/>
    <mergeCell ref="EV9:FI9"/>
    <mergeCell ref="FJ9:FU9"/>
    <mergeCell ref="FV9:GH9"/>
    <mergeCell ref="CT9:DG9"/>
    <mergeCell ref="DH9:DQ9"/>
    <mergeCell ref="B8:S8"/>
    <mergeCell ref="T8:AD8"/>
    <mergeCell ref="AE8:AQ8"/>
    <mergeCell ref="AR8:BD8"/>
    <mergeCell ref="BE8:BR8"/>
    <mergeCell ref="BS8:CE8"/>
    <mergeCell ref="CF8:CS8"/>
    <mergeCell ref="CT8:DG8"/>
    <mergeCell ref="A1:GI1"/>
    <mergeCell ref="A3:GH3"/>
    <mergeCell ref="A5:S7"/>
    <mergeCell ref="T5:AD7"/>
    <mergeCell ref="AE5:AQ7"/>
    <mergeCell ref="AR5:BR5"/>
    <mergeCell ref="BS5:FI5"/>
    <mergeCell ref="FJ5:GH5"/>
    <mergeCell ref="AR6:BD7"/>
    <mergeCell ref="BE6:BR7"/>
    <mergeCell ref="BS6:CS6"/>
    <mergeCell ref="CT6:EH6"/>
    <mergeCell ref="EI6:EU7"/>
    <mergeCell ref="EV6:FI7"/>
    <mergeCell ref="FJ6:FU7"/>
    <mergeCell ref="FV6:GH7"/>
    <mergeCell ref="BS7:CE7"/>
    <mergeCell ref="CF7:CS7"/>
    <mergeCell ref="CT7:DG7"/>
    <mergeCell ref="DH7:DQ7"/>
    <mergeCell ref="DU7:EH7"/>
  </mergeCells>
  <pageMargins left="0.31496062992125984" right="0.23622047244094491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G12"/>
  <sheetViews>
    <sheetView view="pageBreakPreview" zoomScale="75" zoomScaleSheetLayoutView="75" workbookViewId="0">
      <selection activeCell="EW10" sqref="EW10"/>
    </sheetView>
  </sheetViews>
  <sheetFormatPr defaultColWidth="0.85546875" defaultRowHeight="12" customHeight="1"/>
  <cols>
    <col min="1" max="18" width="0.85546875" style="123"/>
    <col min="19" max="19" width="5" style="123" customWidth="1"/>
    <col min="20" max="96" width="0.85546875" style="123"/>
    <col min="97" max="97" width="0.42578125" style="123" customWidth="1"/>
    <col min="98" max="16384" width="0.85546875" style="123"/>
  </cols>
  <sheetData>
    <row r="1" spans="1:163" s="270" customFormat="1" ht="15.75" customHeight="1">
      <c r="FG1" s="267" t="s">
        <v>297</v>
      </c>
    </row>
    <row r="2" spans="1:163" s="130" customFormat="1" ht="15">
      <c r="A2" s="1740" t="s">
        <v>527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  <c r="T2" s="1740"/>
      <c r="U2" s="1740"/>
      <c r="V2" s="1740"/>
      <c r="W2" s="1740"/>
      <c r="X2" s="1740"/>
      <c r="Y2" s="1740"/>
      <c r="Z2" s="1740"/>
      <c r="AA2" s="1740"/>
      <c r="AB2" s="1740"/>
      <c r="AC2" s="1740"/>
      <c r="AD2" s="1740"/>
      <c r="AE2" s="1740"/>
      <c r="AF2" s="1740"/>
      <c r="AG2" s="1740"/>
      <c r="AH2" s="1740"/>
      <c r="AI2" s="1740"/>
      <c r="AJ2" s="1740"/>
      <c r="AK2" s="1740"/>
      <c r="AL2" s="1740"/>
      <c r="AM2" s="1740"/>
      <c r="AN2" s="1740"/>
      <c r="AO2" s="1740"/>
      <c r="AP2" s="1740"/>
      <c r="AQ2" s="1740"/>
      <c r="AR2" s="1740"/>
      <c r="AS2" s="1740"/>
      <c r="AT2" s="1740"/>
      <c r="AU2" s="1740"/>
      <c r="AV2" s="1740"/>
      <c r="AW2" s="1740"/>
      <c r="AX2" s="1740"/>
      <c r="AY2" s="1740"/>
      <c r="AZ2" s="1740"/>
      <c r="BA2" s="1740"/>
      <c r="BB2" s="1740"/>
      <c r="BC2" s="1740"/>
      <c r="BD2" s="1740"/>
      <c r="BE2" s="1740"/>
      <c r="BF2" s="1740"/>
      <c r="BG2" s="1740"/>
      <c r="BH2" s="1740"/>
      <c r="BI2" s="1740"/>
      <c r="BJ2" s="1740"/>
      <c r="BK2" s="1740"/>
      <c r="BL2" s="1740"/>
      <c r="BM2" s="1740"/>
      <c r="BN2" s="1740"/>
      <c r="BO2" s="1740"/>
      <c r="BP2" s="1740"/>
      <c r="BQ2" s="1740"/>
      <c r="BR2" s="1740"/>
      <c r="BS2" s="1740"/>
      <c r="BT2" s="1740"/>
      <c r="BU2" s="1740"/>
      <c r="BV2" s="1740"/>
      <c r="BW2" s="1740"/>
      <c r="BX2" s="1740"/>
      <c r="BY2" s="1740"/>
      <c r="BZ2" s="1740"/>
      <c r="CA2" s="1740"/>
      <c r="CB2" s="1740"/>
      <c r="CC2" s="1740"/>
      <c r="CD2" s="1740"/>
      <c r="CE2" s="1740"/>
      <c r="CF2" s="1740"/>
      <c r="CG2" s="1740"/>
      <c r="CH2" s="1740"/>
      <c r="CI2" s="1740"/>
      <c r="CJ2" s="1740"/>
      <c r="CK2" s="1740"/>
      <c r="CL2" s="1740"/>
      <c r="CM2" s="1740"/>
      <c r="CN2" s="1740"/>
      <c r="CO2" s="1740"/>
      <c r="CP2" s="1740"/>
      <c r="CQ2" s="1740"/>
      <c r="CR2" s="1740"/>
      <c r="CS2" s="1740"/>
      <c r="CT2" s="1740"/>
      <c r="CU2" s="1740"/>
      <c r="CV2" s="1740"/>
      <c r="CW2" s="1740"/>
      <c r="CX2" s="1740"/>
      <c r="CY2" s="1740"/>
      <c r="CZ2" s="1740"/>
      <c r="DA2" s="1740"/>
      <c r="DB2" s="1740"/>
      <c r="DC2" s="1740"/>
      <c r="DD2" s="1740"/>
      <c r="DE2" s="1740"/>
      <c r="DF2" s="1740"/>
      <c r="DG2" s="1740"/>
      <c r="DH2" s="1740"/>
      <c r="DI2" s="1740"/>
      <c r="DJ2" s="1740"/>
      <c r="DK2" s="1740"/>
      <c r="DL2" s="1740"/>
      <c r="DM2" s="1740"/>
      <c r="DN2" s="1740"/>
      <c r="DO2" s="1740"/>
      <c r="DP2" s="1740"/>
      <c r="DQ2" s="1740"/>
      <c r="DR2" s="1740"/>
      <c r="DS2" s="1740"/>
      <c r="DT2" s="1740"/>
      <c r="DU2" s="1740"/>
      <c r="DV2" s="1740"/>
      <c r="DW2" s="1740"/>
      <c r="DX2" s="1740"/>
      <c r="DY2" s="1740"/>
      <c r="DZ2" s="1740"/>
      <c r="EA2" s="1740"/>
      <c r="EB2" s="1740"/>
      <c r="EC2" s="1740"/>
      <c r="ED2" s="1740"/>
      <c r="EE2" s="1740"/>
      <c r="EF2" s="1740"/>
    </row>
    <row r="3" spans="1:163" ht="12" customHeight="1">
      <c r="DW3" s="135" t="s">
        <v>514</v>
      </c>
    </row>
    <row r="4" spans="1:163" s="270" customFormat="1" ht="13.5" customHeight="1">
      <c r="A4" s="1129" t="s">
        <v>127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1"/>
      <c r="AN4" s="1138" t="s">
        <v>370</v>
      </c>
      <c r="AO4" s="1138"/>
      <c r="AP4" s="1138"/>
      <c r="AQ4" s="1138"/>
      <c r="AR4" s="1138"/>
      <c r="AS4" s="1138"/>
      <c r="AT4" s="1138"/>
      <c r="AU4" s="1138"/>
      <c r="AV4" s="1138"/>
      <c r="AW4" s="1138"/>
      <c r="AX4" s="1138"/>
      <c r="AY4" s="1138"/>
      <c r="AZ4" s="1138"/>
      <c r="BA4" s="110"/>
      <c r="BB4" s="260"/>
      <c r="BC4" s="260"/>
      <c r="BD4" s="260"/>
      <c r="BE4" s="260" t="s">
        <v>231</v>
      </c>
      <c r="BF4" s="260"/>
      <c r="BG4" s="239"/>
      <c r="BH4" s="239"/>
      <c r="BI4" s="404" t="s">
        <v>401</v>
      </c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239"/>
      <c r="BZ4" s="260"/>
      <c r="CA4" s="260"/>
      <c r="CB4" s="111"/>
      <c r="CC4" s="1141" t="s">
        <v>29</v>
      </c>
      <c r="CD4" s="1142"/>
      <c r="CE4" s="1142"/>
      <c r="CF4" s="1142"/>
      <c r="CG4" s="1142"/>
      <c r="CH4" s="1142"/>
      <c r="CI4" s="1142"/>
      <c r="CJ4" s="1142"/>
      <c r="CK4" s="1142"/>
      <c r="CL4" s="1142"/>
      <c r="CM4" s="1142"/>
      <c r="CN4" s="1142"/>
      <c r="CO4" s="1142"/>
      <c r="CP4" s="1142"/>
      <c r="CQ4" s="1142"/>
      <c r="CR4" s="1142"/>
      <c r="CS4" s="1142"/>
      <c r="CT4" s="1142"/>
      <c r="CU4" s="1142"/>
      <c r="CV4" s="1142"/>
      <c r="CW4" s="1142"/>
      <c r="CX4" s="1142"/>
      <c r="CY4" s="1142"/>
      <c r="CZ4" s="1142"/>
      <c r="DA4" s="1142"/>
      <c r="DB4" s="1142"/>
      <c r="DC4" s="1142"/>
      <c r="DD4" s="1143"/>
      <c r="DE4" s="1141" t="s">
        <v>29</v>
      </c>
      <c r="DF4" s="1142"/>
      <c r="DG4" s="1142"/>
      <c r="DH4" s="1142"/>
      <c r="DI4" s="1142"/>
      <c r="DJ4" s="1142"/>
      <c r="DK4" s="1142"/>
      <c r="DL4" s="1142"/>
      <c r="DM4" s="1142"/>
      <c r="DN4" s="1142"/>
      <c r="DO4" s="1142"/>
      <c r="DP4" s="1142"/>
      <c r="DQ4" s="1142"/>
      <c r="DR4" s="1142"/>
      <c r="DS4" s="1142"/>
      <c r="DT4" s="1142"/>
      <c r="DU4" s="1142"/>
      <c r="DV4" s="1142"/>
      <c r="DW4" s="1142"/>
      <c r="DX4" s="1142"/>
      <c r="DY4" s="1142"/>
      <c r="DZ4" s="1142"/>
      <c r="EA4" s="1142"/>
      <c r="EB4" s="1142"/>
      <c r="EC4" s="1142"/>
      <c r="ED4" s="1142"/>
      <c r="EE4" s="1142"/>
      <c r="EF4" s="1143"/>
    </row>
    <row r="5" spans="1:163" s="270" customFormat="1" ht="14.25" customHeight="1">
      <c r="A5" s="1132"/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3"/>
      <c r="AD5" s="1133"/>
      <c r="AE5" s="1133"/>
      <c r="AF5" s="1133"/>
      <c r="AG5" s="1133"/>
      <c r="AH5" s="1133"/>
      <c r="AI5" s="1133"/>
      <c r="AJ5" s="1133"/>
      <c r="AK5" s="1133"/>
      <c r="AL5" s="1133"/>
      <c r="AM5" s="1134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"/>
      <c r="BB5" s="112"/>
      <c r="BC5" s="112"/>
      <c r="BD5" s="112"/>
      <c r="BE5" s="112"/>
      <c r="BF5" s="112"/>
      <c r="BG5" s="112"/>
      <c r="BH5" s="112"/>
      <c r="BI5" s="1144">
        <v>20</v>
      </c>
      <c r="BJ5" s="1144"/>
      <c r="BK5" s="1144"/>
      <c r="BL5" s="1144"/>
      <c r="BM5" s="528" t="s">
        <v>352</v>
      </c>
      <c r="BN5" s="528"/>
      <c r="BO5" s="528"/>
      <c r="BP5" s="528"/>
      <c r="BQ5" s="112" t="s">
        <v>31</v>
      </c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4"/>
      <c r="CC5" s="113"/>
      <c r="CD5" s="112"/>
      <c r="CE5" s="112"/>
      <c r="CF5" s="112"/>
      <c r="CG5" s="112"/>
      <c r="CH5" s="112"/>
      <c r="CI5" s="112"/>
      <c r="CJ5" s="1144">
        <v>20</v>
      </c>
      <c r="CK5" s="1144"/>
      <c r="CL5" s="1144"/>
      <c r="CM5" s="1144"/>
      <c r="CN5" s="528" t="s">
        <v>350</v>
      </c>
      <c r="CO5" s="528"/>
      <c r="CP5" s="528"/>
      <c r="CQ5" s="528"/>
      <c r="CR5" s="528"/>
      <c r="CS5" s="528"/>
      <c r="CT5" s="112" t="s">
        <v>160</v>
      </c>
      <c r="CU5" s="112"/>
      <c r="CV5" s="112"/>
      <c r="CW5" s="112"/>
      <c r="CX5" s="112"/>
      <c r="CY5" s="112"/>
      <c r="CZ5" s="112"/>
      <c r="DA5" s="112"/>
      <c r="DB5" s="112"/>
      <c r="DC5" s="112"/>
      <c r="DD5" s="114"/>
      <c r="DE5" s="113"/>
      <c r="DF5" s="112"/>
      <c r="DG5" s="112"/>
      <c r="DH5" s="112"/>
      <c r="DI5" s="112"/>
      <c r="DJ5" s="112"/>
      <c r="DK5" s="112"/>
      <c r="DL5" s="1144">
        <v>20</v>
      </c>
      <c r="DM5" s="1144"/>
      <c r="DN5" s="1144"/>
      <c r="DO5" s="1144"/>
      <c r="DP5" s="528" t="s">
        <v>351</v>
      </c>
      <c r="DQ5" s="528"/>
      <c r="DR5" s="528"/>
      <c r="DS5" s="528"/>
      <c r="DT5" s="528"/>
      <c r="DU5" s="528"/>
      <c r="DV5" s="112" t="s">
        <v>32</v>
      </c>
      <c r="DW5" s="112"/>
      <c r="DX5" s="112"/>
      <c r="DY5" s="112"/>
      <c r="DZ5" s="112"/>
      <c r="EA5" s="112"/>
      <c r="EB5" s="112"/>
      <c r="EC5" s="112"/>
      <c r="ED5" s="112"/>
      <c r="EE5" s="112"/>
      <c r="EF5" s="114"/>
    </row>
    <row r="6" spans="1:163" s="270" customFormat="1" ht="6" customHeight="1" thickBot="1">
      <c r="A6" s="1135"/>
      <c r="B6" s="1136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6"/>
      <c r="O6" s="1136"/>
      <c r="P6" s="1136"/>
      <c r="Q6" s="1136"/>
      <c r="R6" s="1136"/>
      <c r="S6" s="1136"/>
      <c r="T6" s="1136"/>
      <c r="U6" s="1136"/>
      <c r="V6" s="1136"/>
      <c r="W6" s="1136"/>
      <c r="X6" s="1136"/>
      <c r="Y6" s="1136"/>
      <c r="Z6" s="1136"/>
      <c r="AA6" s="1136"/>
      <c r="AB6" s="1136"/>
      <c r="AC6" s="1136"/>
      <c r="AD6" s="1136"/>
      <c r="AE6" s="1136"/>
      <c r="AF6" s="1136"/>
      <c r="AG6" s="1136"/>
      <c r="AH6" s="1136"/>
      <c r="AI6" s="1136"/>
      <c r="AJ6" s="1136"/>
      <c r="AK6" s="1136"/>
      <c r="AL6" s="1136"/>
      <c r="AM6" s="1137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4"/>
      <c r="CC6" s="113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4"/>
      <c r="DE6" s="113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4"/>
    </row>
    <row r="7" spans="1:163" s="269" customFormat="1" ht="28.5" customHeight="1">
      <c r="A7" s="108"/>
      <c r="B7" s="1721" t="s">
        <v>298</v>
      </c>
      <c r="C7" s="1721"/>
      <c r="D7" s="1721"/>
      <c r="E7" s="1721"/>
      <c r="F7" s="1721"/>
      <c r="G7" s="1721"/>
      <c r="H7" s="1721"/>
      <c r="I7" s="1721"/>
      <c r="J7" s="1721"/>
      <c r="K7" s="1721"/>
      <c r="L7" s="1721"/>
      <c r="M7" s="1721"/>
      <c r="N7" s="1721"/>
      <c r="O7" s="1721"/>
      <c r="P7" s="1721"/>
      <c r="Q7" s="1721"/>
      <c r="R7" s="1721"/>
      <c r="S7" s="1721"/>
      <c r="T7" s="1721"/>
      <c r="U7" s="1721"/>
      <c r="V7" s="1721"/>
      <c r="W7" s="1721"/>
      <c r="X7" s="1721"/>
      <c r="Y7" s="1721"/>
      <c r="Z7" s="1721"/>
      <c r="AA7" s="1721"/>
      <c r="AB7" s="1721"/>
      <c r="AC7" s="1721"/>
      <c r="AD7" s="1721"/>
      <c r="AE7" s="1721"/>
      <c r="AF7" s="1721"/>
      <c r="AG7" s="1721"/>
      <c r="AH7" s="1721"/>
      <c r="AI7" s="1721"/>
      <c r="AJ7" s="1721"/>
      <c r="AK7" s="1721"/>
      <c r="AL7" s="1721"/>
      <c r="AM7" s="1951"/>
      <c r="AN7" s="430">
        <v>5440</v>
      </c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1952">
        <f>BA8</f>
        <v>0</v>
      </c>
      <c r="BB7" s="1953"/>
      <c r="BC7" s="1953"/>
      <c r="BD7" s="1953"/>
      <c r="BE7" s="1953"/>
      <c r="BF7" s="1953"/>
      <c r="BG7" s="1953"/>
      <c r="BH7" s="1953"/>
      <c r="BI7" s="1953"/>
      <c r="BJ7" s="1953"/>
      <c r="BK7" s="1953"/>
      <c r="BL7" s="1953"/>
      <c r="BM7" s="1953"/>
      <c r="BN7" s="1953"/>
      <c r="BO7" s="1953"/>
      <c r="BP7" s="1953"/>
      <c r="BQ7" s="1953"/>
      <c r="BR7" s="1953"/>
      <c r="BS7" s="1953"/>
      <c r="BT7" s="1953"/>
      <c r="BU7" s="1953"/>
      <c r="BV7" s="1953"/>
      <c r="BW7" s="1953"/>
      <c r="BX7" s="1953"/>
      <c r="BY7" s="1953"/>
      <c r="BZ7" s="1953"/>
      <c r="CA7" s="1953"/>
      <c r="CB7" s="1953"/>
      <c r="CC7" s="1953">
        <f>CC8</f>
        <v>0</v>
      </c>
      <c r="CD7" s="1953"/>
      <c r="CE7" s="1953"/>
      <c r="CF7" s="1953"/>
      <c r="CG7" s="1953"/>
      <c r="CH7" s="1953"/>
      <c r="CI7" s="1953"/>
      <c r="CJ7" s="1953"/>
      <c r="CK7" s="1953"/>
      <c r="CL7" s="1953"/>
      <c r="CM7" s="1953"/>
      <c r="CN7" s="1953"/>
      <c r="CO7" s="1953"/>
      <c r="CP7" s="1953"/>
      <c r="CQ7" s="1953"/>
      <c r="CR7" s="1953"/>
      <c r="CS7" s="1953"/>
      <c r="CT7" s="1953"/>
      <c r="CU7" s="1953"/>
      <c r="CV7" s="1953"/>
      <c r="CW7" s="1953"/>
      <c r="CX7" s="1953"/>
      <c r="CY7" s="1953"/>
      <c r="CZ7" s="1953"/>
      <c r="DA7" s="1953"/>
      <c r="DB7" s="1953"/>
      <c r="DC7" s="1953"/>
      <c r="DD7" s="1953"/>
      <c r="DE7" s="1953">
        <f>DE8</f>
        <v>0</v>
      </c>
      <c r="DF7" s="1953"/>
      <c r="DG7" s="1953"/>
      <c r="DH7" s="1953"/>
      <c r="DI7" s="1953"/>
      <c r="DJ7" s="1953"/>
      <c r="DK7" s="1953"/>
      <c r="DL7" s="1953"/>
      <c r="DM7" s="1953"/>
      <c r="DN7" s="1953"/>
      <c r="DO7" s="1953"/>
      <c r="DP7" s="1953"/>
      <c r="DQ7" s="1953"/>
      <c r="DR7" s="1953"/>
      <c r="DS7" s="1953"/>
      <c r="DT7" s="1953"/>
      <c r="DU7" s="1953"/>
      <c r="DV7" s="1953"/>
      <c r="DW7" s="1953"/>
      <c r="DX7" s="1953"/>
      <c r="DY7" s="1953"/>
      <c r="DZ7" s="1953"/>
      <c r="EA7" s="1953"/>
      <c r="EB7" s="1953"/>
      <c r="EC7" s="1953"/>
      <c r="ED7" s="1953"/>
      <c r="EE7" s="1953"/>
      <c r="EF7" s="1954"/>
    </row>
    <row r="8" spans="1:163" s="269" customFormat="1" ht="14.25" customHeight="1">
      <c r="A8" s="115"/>
      <c r="B8" s="1955" t="s">
        <v>136</v>
      </c>
      <c r="C8" s="1955"/>
      <c r="D8" s="1955"/>
      <c r="E8" s="1955"/>
      <c r="F8" s="1955"/>
      <c r="G8" s="1955"/>
      <c r="H8" s="1955"/>
      <c r="I8" s="1955"/>
      <c r="J8" s="1955"/>
      <c r="K8" s="1955"/>
      <c r="L8" s="1955"/>
      <c r="M8" s="1955"/>
      <c r="N8" s="1955"/>
      <c r="O8" s="1955"/>
      <c r="P8" s="1955"/>
      <c r="Q8" s="1955"/>
      <c r="R8" s="1955"/>
      <c r="S8" s="1955"/>
      <c r="T8" s="1955"/>
      <c r="U8" s="1955"/>
      <c r="V8" s="1955"/>
      <c r="W8" s="1955"/>
      <c r="X8" s="1955"/>
      <c r="Y8" s="1955"/>
      <c r="Z8" s="1955"/>
      <c r="AA8" s="1955"/>
      <c r="AB8" s="1955"/>
      <c r="AC8" s="1955"/>
      <c r="AD8" s="1955"/>
      <c r="AE8" s="1955"/>
      <c r="AF8" s="1955"/>
      <c r="AG8" s="1955"/>
      <c r="AH8" s="1955"/>
      <c r="AI8" s="1955"/>
      <c r="AJ8" s="1955"/>
      <c r="AK8" s="1955"/>
      <c r="AL8" s="1955"/>
      <c r="AM8" s="1956"/>
      <c r="AN8" s="1155"/>
      <c r="AO8" s="1156"/>
      <c r="AP8" s="1156"/>
      <c r="AQ8" s="1156"/>
      <c r="AR8" s="1156"/>
      <c r="AS8" s="1156"/>
      <c r="AT8" s="1156"/>
      <c r="AU8" s="1156"/>
      <c r="AV8" s="1156"/>
      <c r="AW8" s="1156"/>
      <c r="AX8" s="1156"/>
      <c r="AY8" s="1156"/>
      <c r="AZ8" s="1156"/>
      <c r="BA8" s="1957">
        <v>0</v>
      </c>
      <c r="BB8" s="1958"/>
      <c r="BC8" s="1958"/>
      <c r="BD8" s="1958"/>
      <c r="BE8" s="1958"/>
      <c r="BF8" s="1958"/>
      <c r="BG8" s="1958"/>
      <c r="BH8" s="1958"/>
      <c r="BI8" s="1958"/>
      <c r="BJ8" s="1958"/>
      <c r="BK8" s="1958"/>
      <c r="BL8" s="1958"/>
      <c r="BM8" s="1958"/>
      <c r="BN8" s="1958"/>
      <c r="BO8" s="1958"/>
      <c r="BP8" s="1958"/>
      <c r="BQ8" s="1958"/>
      <c r="BR8" s="1958"/>
      <c r="BS8" s="1958"/>
      <c r="BT8" s="1958"/>
      <c r="BU8" s="1958"/>
      <c r="BV8" s="1958"/>
      <c r="BW8" s="1958"/>
      <c r="BX8" s="1958"/>
      <c r="BY8" s="1958"/>
      <c r="BZ8" s="1958"/>
      <c r="CA8" s="1958"/>
      <c r="CB8" s="1958"/>
      <c r="CC8" s="1958">
        <v>0</v>
      </c>
      <c r="CD8" s="1958"/>
      <c r="CE8" s="1958"/>
      <c r="CF8" s="1958"/>
      <c r="CG8" s="1958"/>
      <c r="CH8" s="1958"/>
      <c r="CI8" s="1958"/>
      <c r="CJ8" s="1958"/>
      <c r="CK8" s="1958"/>
      <c r="CL8" s="1958"/>
      <c r="CM8" s="1958"/>
      <c r="CN8" s="1958"/>
      <c r="CO8" s="1958"/>
      <c r="CP8" s="1958"/>
      <c r="CQ8" s="1958"/>
      <c r="CR8" s="1958"/>
      <c r="CS8" s="1958"/>
      <c r="CT8" s="1958"/>
      <c r="CU8" s="1958"/>
      <c r="CV8" s="1958"/>
      <c r="CW8" s="1958"/>
      <c r="CX8" s="1958"/>
      <c r="CY8" s="1958"/>
      <c r="CZ8" s="1958"/>
      <c r="DA8" s="1958"/>
      <c r="DB8" s="1958"/>
      <c r="DC8" s="1958"/>
      <c r="DD8" s="1958"/>
      <c r="DE8" s="1958">
        <v>0</v>
      </c>
      <c r="DF8" s="1958"/>
      <c r="DG8" s="1958"/>
      <c r="DH8" s="1958"/>
      <c r="DI8" s="1958"/>
      <c r="DJ8" s="1958"/>
      <c r="DK8" s="1958"/>
      <c r="DL8" s="1958"/>
      <c r="DM8" s="1958"/>
      <c r="DN8" s="1958"/>
      <c r="DO8" s="1958"/>
      <c r="DP8" s="1958"/>
      <c r="DQ8" s="1958"/>
      <c r="DR8" s="1958"/>
      <c r="DS8" s="1958"/>
      <c r="DT8" s="1958"/>
      <c r="DU8" s="1958"/>
      <c r="DV8" s="1958"/>
      <c r="DW8" s="1958"/>
      <c r="DX8" s="1958"/>
      <c r="DY8" s="1958"/>
      <c r="DZ8" s="1958"/>
      <c r="EA8" s="1958"/>
      <c r="EB8" s="1958"/>
      <c r="EC8" s="1958"/>
      <c r="ED8" s="1958"/>
      <c r="EE8" s="1958"/>
      <c r="EF8" s="1959"/>
    </row>
    <row r="9" spans="1:163" s="269" customFormat="1" ht="21" customHeight="1">
      <c r="A9" s="116"/>
      <c r="B9" s="1960" t="s">
        <v>528</v>
      </c>
      <c r="C9" s="1960"/>
      <c r="D9" s="1960"/>
      <c r="E9" s="1960"/>
      <c r="F9" s="1960"/>
      <c r="G9" s="1960"/>
      <c r="H9" s="1960"/>
      <c r="I9" s="1960"/>
      <c r="J9" s="1960"/>
      <c r="K9" s="1960"/>
      <c r="L9" s="1960"/>
      <c r="M9" s="1960"/>
      <c r="N9" s="1960"/>
      <c r="O9" s="1960"/>
      <c r="P9" s="1960"/>
      <c r="Q9" s="1960"/>
      <c r="R9" s="1960"/>
      <c r="S9" s="1960"/>
      <c r="T9" s="1960"/>
      <c r="U9" s="1960"/>
      <c r="V9" s="1960"/>
      <c r="W9" s="1960"/>
      <c r="X9" s="1960"/>
      <c r="Y9" s="1960"/>
      <c r="Z9" s="1960"/>
      <c r="AA9" s="1960"/>
      <c r="AB9" s="1960"/>
      <c r="AC9" s="1960"/>
      <c r="AD9" s="1960"/>
      <c r="AE9" s="1960"/>
      <c r="AF9" s="1960"/>
      <c r="AG9" s="1960"/>
      <c r="AH9" s="1960"/>
      <c r="AI9" s="1960"/>
      <c r="AJ9" s="1960"/>
      <c r="AK9" s="1960"/>
      <c r="AL9" s="1960"/>
      <c r="AM9" s="1961"/>
      <c r="AN9" s="1161"/>
      <c r="AO9" s="1162"/>
      <c r="AP9" s="1162"/>
      <c r="AQ9" s="1162"/>
      <c r="AR9" s="1162"/>
      <c r="AS9" s="1162"/>
      <c r="AT9" s="1162"/>
      <c r="AU9" s="1162"/>
      <c r="AV9" s="1162"/>
      <c r="AW9" s="1162"/>
      <c r="AX9" s="1162"/>
      <c r="AY9" s="1162"/>
      <c r="AZ9" s="1162"/>
      <c r="BA9" s="1957"/>
      <c r="BB9" s="1958"/>
      <c r="BC9" s="1958"/>
      <c r="BD9" s="1958"/>
      <c r="BE9" s="1958"/>
      <c r="BF9" s="1958"/>
      <c r="BG9" s="1958"/>
      <c r="BH9" s="1958"/>
      <c r="BI9" s="1958"/>
      <c r="BJ9" s="1958"/>
      <c r="BK9" s="1958"/>
      <c r="BL9" s="1958"/>
      <c r="BM9" s="1958"/>
      <c r="BN9" s="1958"/>
      <c r="BO9" s="1958"/>
      <c r="BP9" s="1958"/>
      <c r="BQ9" s="1958"/>
      <c r="BR9" s="1958"/>
      <c r="BS9" s="1958"/>
      <c r="BT9" s="1958"/>
      <c r="BU9" s="1958"/>
      <c r="BV9" s="1958"/>
      <c r="BW9" s="1958"/>
      <c r="BX9" s="1958"/>
      <c r="BY9" s="1958"/>
      <c r="BZ9" s="1958"/>
      <c r="CA9" s="1958"/>
      <c r="CB9" s="1958"/>
      <c r="CC9" s="1958"/>
      <c r="CD9" s="1958"/>
      <c r="CE9" s="1958"/>
      <c r="CF9" s="1958"/>
      <c r="CG9" s="1958"/>
      <c r="CH9" s="1958"/>
      <c r="CI9" s="1958"/>
      <c r="CJ9" s="1958"/>
      <c r="CK9" s="1958"/>
      <c r="CL9" s="1958"/>
      <c r="CM9" s="1958"/>
      <c r="CN9" s="1958"/>
      <c r="CO9" s="1958"/>
      <c r="CP9" s="1958"/>
      <c r="CQ9" s="1958"/>
      <c r="CR9" s="1958"/>
      <c r="CS9" s="1958"/>
      <c r="CT9" s="1958"/>
      <c r="CU9" s="1958"/>
      <c r="CV9" s="1958"/>
      <c r="CW9" s="1958"/>
      <c r="CX9" s="1958"/>
      <c r="CY9" s="1958"/>
      <c r="CZ9" s="1958"/>
      <c r="DA9" s="1958"/>
      <c r="DB9" s="1958"/>
      <c r="DC9" s="1958"/>
      <c r="DD9" s="1958"/>
      <c r="DE9" s="1958"/>
      <c r="DF9" s="1958"/>
      <c r="DG9" s="1958"/>
      <c r="DH9" s="1958"/>
      <c r="DI9" s="1958"/>
      <c r="DJ9" s="1958"/>
      <c r="DK9" s="1958"/>
      <c r="DL9" s="1958"/>
      <c r="DM9" s="1958"/>
      <c r="DN9" s="1958"/>
      <c r="DO9" s="1958"/>
      <c r="DP9" s="1958"/>
      <c r="DQ9" s="1958"/>
      <c r="DR9" s="1958"/>
      <c r="DS9" s="1958"/>
      <c r="DT9" s="1958"/>
      <c r="DU9" s="1958"/>
      <c r="DV9" s="1958"/>
      <c r="DW9" s="1958"/>
      <c r="DX9" s="1958"/>
      <c r="DY9" s="1958"/>
      <c r="DZ9" s="1958"/>
      <c r="EA9" s="1958"/>
      <c r="EB9" s="1958"/>
      <c r="EC9" s="1958"/>
      <c r="ED9" s="1958"/>
      <c r="EE9" s="1958"/>
      <c r="EF9" s="1959"/>
    </row>
    <row r="10" spans="1:163" s="269" customFormat="1" ht="28.5" customHeight="1">
      <c r="A10" s="108"/>
      <c r="B10" s="1710" t="s">
        <v>299</v>
      </c>
      <c r="C10" s="1710"/>
      <c r="D10" s="1710"/>
      <c r="E10" s="1710"/>
      <c r="F10" s="1710"/>
      <c r="G10" s="1710"/>
      <c r="H10" s="1710"/>
      <c r="I10" s="1710"/>
      <c r="J10" s="1710"/>
      <c r="K10" s="1710"/>
      <c r="L10" s="1710"/>
      <c r="M10" s="1710"/>
      <c r="N10" s="1710"/>
      <c r="O10" s="1710"/>
      <c r="P10" s="1710"/>
      <c r="Q10" s="1710"/>
      <c r="R10" s="1710"/>
      <c r="S10" s="1710"/>
      <c r="T10" s="1710"/>
      <c r="U10" s="1710"/>
      <c r="V10" s="1710"/>
      <c r="W10" s="1710"/>
      <c r="X10" s="1710"/>
      <c r="Y10" s="1710"/>
      <c r="Z10" s="1710"/>
      <c r="AA10" s="1710"/>
      <c r="AB10" s="1710"/>
      <c r="AC10" s="1710"/>
      <c r="AD10" s="1710"/>
      <c r="AE10" s="1710"/>
      <c r="AF10" s="1710"/>
      <c r="AG10" s="1710"/>
      <c r="AH10" s="1710"/>
      <c r="AI10" s="1710"/>
      <c r="AJ10" s="1710"/>
      <c r="AK10" s="1710"/>
      <c r="AL10" s="1710"/>
      <c r="AM10" s="1720"/>
      <c r="AN10" s="430">
        <v>5445</v>
      </c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1970">
        <f>BA11</f>
        <v>730790</v>
      </c>
      <c r="BB10" s="1962"/>
      <c r="BC10" s="1962"/>
      <c r="BD10" s="1962"/>
      <c r="BE10" s="1962"/>
      <c r="BF10" s="1962"/>
      <c r="BG10" s="1962"/>
      <c r="BH10" s="1962"/>
      <c r="BI10" s="1962"/>
      <c r="BJ10" s="1962"/>
      <c r="BK10" s="1962"/>
      <c r="BL10" s="1962"/>
      <c r="BM10" s="1962"/>
      <c r="BN10" s="1962"/>
      <c r="BO10" s="1962"/>
      <c r="BP10" s="1962"/>
      <c r="BQ10" s="1962"/>
      <c r="BR10" s="1962"/>
      <c r="BS10" s="1962"/>
      <c r="BT10" s="1962"/>
      <c r="BU10" s="1962"/>
      <c r="BV10" s="1962"/>
      <c r="BW10" s="1962"/>
      <c r="BX10" s="1962"/>
      <c r="BY10" s="1962"/>
      <c r="BZ10" s="1962"/>
      <c r="CA10" s="1962"/>
      <c r="CB10" s="1962"/>
      <c r="CC10" s="1962">
        <f>CC11</f>
        <v>924302</v>
      </c>
      <c r="CD10" s="1962"/>
      <c r="CE10" s="1962"/>
      <c r="CF10" s="1962"/>
      <c r="CG10" s="1962"/>
      <c r="CH10" s="1962"/>
      <c r="CI10" s="1962"/>
      <c r="CJ10" s="1962"/>
      <c r="CK10" s="1962"/>
      <c r="CL10" s="1962"/>
      <c r="CM10" s="1962"/>
      <c r="CN10" s="1962"/>
      <c r="CO10" s="1962"/>
      <c r="CP10" s="1962"/>
      <c r="CQ10" s="1962"/>
      <c r="CR10" s="1962"/>
      <c r="CS10" s="1962"/>
      <c r="CT10" s="1962"/>
      <c r="CU10" s="1962"/>
      <c r="CV10" s="1962"/>
      <c r="CW10" s="1962"/>
      <c r="CX10" s="1962"/>
      <c r="CY10" s="1962"/>
      <c r="CZ10" s="1962"/>
      <c r="DA10" s="1962"/>
      <c r="DB10" s="1962"/>
      <c r="DC10" s="1962"/>
      <c r="DD10" s="1962"/>
      <c r="DE10" s="1962">
        <f>DE11</f>
        <v>0</v>
      </c>
      <c r="DF10" s="1962"/>
      <c r="DG10" s="1962"/>
      <c r="DH10" s="1962"/>
      <c r="DI10" s="1962"/>
      <c r="DJ10" s="1962"/>
      <c r="DK10" s="1962"/>
      <c r="DL10" s="1962"/>
      <c r="DM10" s="1962"/>
      <c r="DN10" s="1962"/>
      <c r="DO10" s="1962"/>
      <c r="DP10" s="1962"/>
      <c r="DQ10" s="1962"/>
      <c r="DR10" s="1962"/>
      <c r="DS10" s="1962"/>
      <c r="DT10" s="1962"/>
      <c r="DU10" s="1962"/>
      <c r="DV10" s="1962"/>
      <c r="DW10" s="1962"/>
      <c r="DX10" s="1962"/>
      <c r="DY10" s="1962"/>
      <c r="DZ10" s="1962"/>
      <c r="EA10" s="1962"/>
      <c r="EB10" s="1962"/>
      <c r="EC10" s="1962"/>
      <c r="ED10" s="1962"/>
      <c r="EE10" s="1962"/>
      <c r="EF10" s="1963"/>
    </row>
    <row r="11" spans="1:163" s="269" customFormat="1" ht="14.25" customHeight="1">
      <c r="A11" s="115"/>
      <c r="B11" s="1955" t="s">
        <v>136</v>
      </c>
      <c r="C11" s="1955"/>
      <c r="D11" s="1955"/>
      <c r="E11" s="1955"/>
      <c r="F11" s="1955"/>
      <c r="G11" s="1955"/>
      <c r="H11" s="1955"/>
      <c r="I11" s="1955"/>
      <c r="J11" s="1955"/>
      <c r="K11" s="1955"/>
      <c r="L11" s="1955"/>
      <c r="M11" s="1955"/>
      <c r="N11" s="1955"/>
      <c r="O11" s="1955"/>
      <c r="P11" s="1955"/>
      <c r="Q11" s="1955"/>
      <c r="R11" s="1955"/>
      <c r="S11" s="1955"/>
      <c r="T11" s="1955"/>
      <c r="U11" s="1955"/>
      <c r="V11" s="1955"/>
      <c r="W11" s="1955"/>
      <c r="X11" s="1955"/>
      <c r="Y11" s="1955"/>
      <c r="Z11" s="1955"/>
      <c r="AA11" s="1955"/>
      <c r="AB11" s="1955"/>
      <c r="AC11" s="1955"/>
      <c r="AD11" s="1955"/>
      <c r="AE11" s="1955"/>
      <c r="AF11" s="1955"/>
      <c r="AG11" s="1955"/>
      <c r="AH11" s="1955"/>
      <c r="AI11" s="1955"/>
      <c r="AJ11" s="1955"/>
      <c r="AK11" s="1955"/>
      <c r="AL11" s="1955"/>
      <c r="AM11" s="1956"/>
      <c r="AN11" s="1155"/>
      <c r="AO11" s="1156"/>
      <c r="AP11" s="1156"/>
      <c r="AQ11" s="1156"/>
      <c r="AR11" s="1156"/>
      <c r="AS11" s="1156"/>
      <c r="AT11" s="1156"/>
      <c r="AU11" s="1156"/>
      <c r="AV11" s="1156"/>
      <c r="AW11" s="1156"/>
      <c r="AX11" s="1156"/>
      <c r="AY11" s="1156"/>
      <c r="AZ11" s="1156"/>
      <c r="BA11" s="1964">
        <v>730790</v>
      </c>
      <c r="BB11" s="1965"/>
      <c r="BC11" s="1965"/>
      <c r="BD11" s="1965"/>
      <c r="BE11" s="1965"/>
      <c r="BF11" s="1965"/>
      <c r="BG11" s="1965"/>
      <c r="BH11" s="1965"/>
      <c r="BI11" s="1965"/>
      <c r="BJ11" s="1965"/>
      <c r="BK11" s="1965"/>
      <c r="BL11" s="1965"/>
      <c r="BM11" s="1965"/>
      <c r="BN11" s="1965"/>
      <c r="BO11" s="1965"/>
      <c r="BP11" s="1965"/>
      <c r="BQ11" s="1965"/>
      <c r="BR11" s="1965"/>
      <c r="BS11" s="1965"/>
      <c r="BT11" s="1965"/>
      <c r="BU11" s="1965"/>
      <c r="BV11" s="1965"/>
      <c r="BW11" s="1965"/>
      <c r="BX11" s="1965"/>
      <c r="BY11" s="1965"/>
      <c r="BZ11" s="1965"/>
      <c r="CA11" s="1965"/>
      <c r="CB11" s="1965"/>
      <c r="CC11" s="1965">
        <v>924302</v>
      </c>
      <c r="CD11" s="1965"/>
      <c r="CE11" s="1965"/>
      <c r="CF11" s="1965"/>
      <c r="CG11" s="1965"/>
      <c r="CH11" s="1965"/>
      <c r="CI11" s="1965"/>
      <c r="CJ11" s="1965"/>
      <c r="CK11" s="1965"/>
      <c r="CL11" s="1965"/>
      <c r="CM11" s="1965"/>
      <c r="CN11" s="1965"/>
      <c r="CO11" s="1965"/>
      <c r="CP11" s="1965"/>
      <c r="CQ11" s="1965"/>
      <c r="CR11" s="1965"/>
      <c r="CS11" s="1965"/>
      <c r="CT11" s="1965"/>
      <c r="CU11" s="1965"/>
      <c r="CV11" s="1965"/>
      <c r="CW11" s="1965"/>
      <c r="CX11" s="1965"/>
      <c r="CY11" s="1965"/>
      <c r="CZ11" s="1965"/>
      <c r="DA11" s="1965"/>
      <c r="DB11" s="1965"/>
      <c r="DC11" s="1965"/>
      <c r="DD11" s="1965"/>
      <c r="DE11" s="1958">
        <v>0</v>
      </c>
      <c r="DF11" s="1958"/>
      <c r="DG11" s="1958"/>
      <c r="DH11" s="1958"/>
      <c r="DI11" s="1958"/>
      <c r="DJ11" s="1958"/>
      <c r="DK11" s="1958"/>
      <c r="DL11" s="1958"/>
      <c r="DM11" s="1958"/>
      <c r="DN11" s="1958"/>
      <c r="DO11" s="1958"/>
      <c r="DP11" s="1958"/>
      <c r="DQ11" s="1958"/>
      <c r="DR11" s="1958"/>
      <c r="DS11" s="1958"/>
      <c r="DT11" s="1958"/>
      <c r="DU11" s="1958"/>
      <c r="DV11" s="1958"/>
      <c r="DW11" s="1958"/>
      <c r="DX11" s="1958"/>
      <c r="DY11" s="1958"/>
      <c r="DZ11" s="1958"/>
      <c r="EA11" s="1958"/>
      <c r="EB11" s="1958"/>
      <c r="EC11" s="1958"/>
      <c r="ED11" s="1958"/>
      <c r="EE11" s="1958"/>
      <c r="EF11" s="1959"/>
    </row>
    <row r="12" spans="1:163" s="269" customFormat="1" ht="21" customHeight="1" thickBot="1">
      <c r="A12" s="117"/>
      <c r="B12" s="1960" t="s">
        <v>528</v>
      </c>
      <c r="C12" s="1960"/>
      <c r="D12" s="1960"/>
      <c r="E12" s="1960"/>
      <c r="F12" s="1960"/>
      <c r="G12" s="1960"/>
      <c r="H12" s="1960"/>
      <c r="I12" s="1960"/>
      <c r="J12" s="1960"/>
      <c r="K12" s="1960"/>
      <c r="L12" s="1960"/>
      <c r="M12" s="1960"/>
      <c r="N12" s="1960"/>
      <c r="O12" s="1960"/>
      <c r="P12" s="1960"/>
      <c r="Q12" s="1960"/>
      <c r="R12" s="1960"/>
      <c r="S12" s="1960"/>
      <c r="T12" s="1960"/>
      <c r="U12" s="1960"/>
      <c r="V12" s="1960"/>
      <c r="W12" s="1960"/>
      <c r="X12" s="1960"/>
      <c r="Y12" s="1960"/>
      <c r="Z12" s="1960"/>
      <c r="AA12" s="1960"/>
      <c r="AB12" s="1960"/>
      <c r="AC12" s="1960"/>
      <c r="AD12" s="1960"/>
      <c r="AE12" s="1960"/>
      <c r="AF12" s="1960"/>
      <c r="AG12" s="1960"/>
      <c r="AH12" s="1960"/>
      <c r="AI12" s="1960"/>
      <c r="AJ12" s="1960"/>
      <c r="AK12" s="1960"/>
      <c r="AL12" s="1960"/>
      <c r="AM12" s="1961"/>
      <c r="AN12" s="1161"/>
      <c r="AO12" s="1162"/>
      <c r="AP12" s="1162"/>
      <c r="AQ12" s="1162"/>
      <c r="AR12" s="1162"/>
      <c r="AS12" s="1162"/>
      <c r="AT12" s="1162"/>
      <c r="AU12" s="1162"/>
      <c r="AV12" s="1162"/>
      <c r="AW12" s="1162"/>
      <c r="AX12" s="1162"/>
      <c r="AY12" s="1162"/>
      <c r="AZ12" s="1162"/>
      <c r="BA12" s="1966"/>
      <c r="BB12" s="1967"/>
      <c r="BC12" s="1967"/>
      <c r="BD12" s="1967"/>
      <c r="BE12" s="1967"/>
      <c r="BF12" s="1967"/>
      <c r="BG12" s="1967"/>
      <c r="BH12" s="1967"/>
      <c r="BI12" s="1967"/>
      <c r="BJ12" s="1967"/>
      <c r="BK12" s="1967"/>
      <c r="BL12" s="1967"/>
      <c r="BM12" s="1967"/>
      <c r="BN12" s="1967"/>
      <c r="BO12" s="1967"/>
      <c r="BP12" s="1967"/>
      <c r="BQ12" s="1967"/>
      <c r="BR12" s="1967"/>
      <c r="BS12" s="1967"/>
      <c r="BT12" s="1967"/>
      <c r="BU12" s="1967"/>
      <c r="BV12" s="1967"/>
      <c r="BW12" s="1967"/>
      <c r="BX12" s="1967"/>
      <c r="BY12" s="1967"/>
      <c r="BZ12" s="1967"/>
      <c r="CA12" s="1967"/>
      <c r="CB12" s="1967"/>
      <c r="CC12" s="1967"/>
      <c r="CD12" s="1967"/>
      <c r="CE12" s="1967"/>
      <c r="CF12" s="1967"/>
      <c r="CG12" s="1967"/>
      <c r="CH12" s="1967"/>
      <c r="CI12" s="1967"/>
      <c r="CJ12" s="1967"/>
      <c r="CK12" s="1967"/>
      <c r="CL12" s="1967"/>
      <c r="CM12" s="1967"/>
      <c r="CN12" s="1967"/>
      <c r="CO12" s="1967"/>
      <c r="CP12" s="1967"/>
      <c r="CQ12" s="1967"/>
      <c r="CR12" s="1967"/>
      <c r="CS12" s="1967"/>
      <c r="CT12" s="1967"/>
      <c r="CU12" s="1967"/>
      <c r="CV12" s="1967"/>
      <c r="CW12" s="1967"/>
      <c r="CX12" s="1967"/>
      <c r="CY12" s="1967"/>
      <c r="CZ12" s="1967"/>
      <c r="DA12" s="1967"/>
      <c r="DB12" s="1967"/>
      <c r="DC12" s="1967"/>
      <c r="DD12" s="1967"/>
      <c r="DE12" s="1968"/>
      <c r="DF12" s="1968"/>
      <c r="DG12" s="1968"/>
      <c r="DH12" s="1968"/>
      <c r="DI12" s="1968"/>
      <c r="DJ12" s="1968"/>
      <c r="DK12" s="1968"/>
      <c r="DL12" s="1968"/>
      <c r="DM12" s="1968"/>
      <c r="DN12" s="1968"/>
      <c r="DO12" s="1968"/>
      <c r="DP12" s="1968"/>
      <c r="DQ12" s="1968"/>
      <c r="DR12" s="1968"/>
      <c r="DS12" s="1968"/>
      <c r="DT12" s="1968"/>
      <c r="DU12" s="1968"/>
      <c r="DV12" s="1968"/>
      <c r="DW12" s="1968"/>
      <c r="DX12" s="1968"/>
      <c r="DY12" s="1968"/>
      <c r="DZ12" s="1968"/>
      <c r="EA12" s="1968"/>
      <c r="EB12" s="1968"/>
      <c r="EC12" s="1968"/>
      <c r="ED12" s="1968"/>
      <c r="EE12" s="1968"/>
      <c r="EF12" s="1969"/>
    </row>
  </sheetData>
  <mergeCells count="34">
    <mergeCell ref="DE10:EF10"/>
    <mergeCell ref="B11:AM11"/>
    <mergeCell ref="AN11:AZ12"/>
    <mergeCell ref="BA11:CB12"/>
    <mergeCell ref="CC11:DD12"/>
    <mergeCell ref="DE11:EF12"/>
    <mergeCell ref="B12:AM12"/>
    <mergeCell ref="B10:AM10"/>
    <mergeCell ref="AN10:AZ10"/>
    <mergeCell ref="BA10:CB10"/>
    <mergeCell ref="CC10:DD10"/>
    <mergeCell ref="B8:AM8"/>
    <mergeCell ref="AN8:AZ9"/>
    <mergeCell ref="BA8:CB9"/>
    <mergeCell ref="CC8:DD9"/>
    <mergeCell ref="DE8:EF9"/>
    <mergeCell ref="B9:AM9"/>
    <mergeCell ref="B7:AM7"/>
    <mergeCell ref="AN7:AZ7"/>
    <mergeCell ref="BA7:CB7"/>
    <mergeCell ref="CC7:DD7"/>
    <mergeCell ref="DE7:EF7"/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  <mergeCell ref="DL5:DO5"/>
    <mergeCell ref="DP5:DU5"/>
  </mergeCells>
  <pageMargins left="0.51181102362204722" right="0.43307086614173229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2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O34"/>
  <sheetViews>
    <sheetView view="pageBreakPreview" topLeftCell="A7" zoomScale="75" zoomScaleSheetLayoutView="75" workbookViewId="0">
      <selection activeCell="DL27" sqref="DL27:DW27"/>
    </sheetView>
  </sheetViews>
  <sheetFormatPr defaultColWidth="0.85546875" defaultRowHeight="12" customHeight="1"/>
  <cols>
    <col min="1" max="18" width="0.85546875" style="266"/>
    <col min="19" max="19" width="7.28515625" style="266" customWidth="1"/>
    <col min="20" max="48" width="0.85546875" style="266"/>
    <col min="49" max="49" width="1" style="266" customWidth="1"/>
    <col min="50" max="165" width="0.85546875" style="266"/>
    <col min="166" max="166" width="0.85546875" style="266" customWidth="1"/>
    <col min="167" max="170" width="0.85546875" style="266"/>
    <col min="171" max="171" width="15" style="266" customWidth="1"/>
    <col min="172" max="16384" width="0.85546875" style="266"/>
  </cols>
  <sheetData>
    <row r="1" spans="1:171" s="257" customFormat="1" ht="14.25" customHeight="1">
      <c r="FG1" s="100" t="s">
        <v>300</v>
      </c>
    </row>
    <row r="2" spans="1:171" s="257" customFormat="1" ht="6" customHeight="1">
      <c r="FG2" s="100"/>
    </row>
    <row r="3" spans="1:171" s="313" customFormat="1" ht="29.25" customHeight="1">
      <c r="A3" s="1975" t="s">
        <v>529</v>
      </c>
      <c r="B3" s="1975"/>
      <c r="C3" s="1975"/>
      <c r="D3" s="1975"/>
      <c r="E3" s="1975"/>
      <c r="F3" s="1975"/>
      <c r="G3" s="1975"/>
      <c r="H3" s="1975"/>
      <c r="I3" s="1975"/>
      <c r="J3" s="1975"/>
      <c r="K3" s="1975"/>
      <c r="L3" s="1975"/>
      <c r="M3" s="1975"/>
      <c r="N3" s="1975"/>
      <c r="O3" s="1975"/>
      <c r="P3" s="1975"/>
      <c r="Q3" s="1975"/>
      <c r="R3" s="1975"/>
      <c r="S3" s="1975"/>
      <c r="T3" s="1975"/>
      <c r="U3" s="1975"/>
      <c r="V3" s="1975"/>
      <c r="W3" s="1975"/>
      <c r="X3" s="1975"/>
      <c r="Y3" s="1975"/>
      <c r="Z3" s="1975"/>
      <c r="AA3" s="1975"/>
      <c r="AB3" s="1975"/>
      <c r="AC3" s="1975"/>
      <c r="AD3" s="1975"/>
      <c r="AE3" s="1975"/>
      <c r="AF3" s="1975"/>
      <c r="AG3" s="1975"/>
      <c r="AH3" s="1975"/>
      <c r="AI3" s="1975"/>
      <c r="AJ3" s="1975"/>
      <c r="AK3" s="1975"/>
      <c r="AL3" s="1975"/>
      <c r="AM3" s="1975"/>
      <c r="AN3" s="1975"/>
      <c r="AO3" s="1975"/>
      <c r="AP3" s="1975"/>
      <c r="AQ3" s="1975"/>
      <c r="AR3" s="1975"/>
      <c r="AS3" s="1975"/>
      <c r="AT3" s="1975"/>
      <c r="AU3" s="1975"/>
      <c r="AV3" s="1975"/>
      <c r="AW3" s="1975"/>
      <c r="AX3" s="1975"/>
      <c r="AY3" s="1975"/>
      <c r="AZ3" s="1975"/>
      <c r="BA3" s="1975"/>
      <c r="BB3" s="1975"/>
      <c r="BC3" s="1975"/>
      <c r="BD3" s="1975"/>
      <c r="BE3" s="1975"/>
      <c r="BF3" s="1975"/>
      <c r="BG3" s="1975"/>
      <c r="BH3" s="1975"/>
      <c r="BI3" s="1975"/>
      <c r="BJ3" s="1975"/>
      <c r="BK3" s="1975"/>
      <c r="BL3" s="1975"/>
      <c r="BM3" s="1975"/>
      <c r="BN3" s="1975"/>
      <c r="BO3" s="1975"/>
      <c r="BP3" s="1975"/>
      <c r="BQ3" s="1975"/>
      <c r="BR3" s="1975"/>
      <c r="BS3" s="1975"/>
      <c r="BT3" s="1975"/>
      <c r="BU3" s="1975"/>
      <c r="BV3" s="1975"/>
      <c r="BW3" s="1975"/>
      <c r="BX3" s="1975"/>
      <c r="BY3" s="1975"/>
      <c r="BZ3" s="1975"/>
      <c r="CA3" s="1975"/>
      <c r="CB3" s="1975"/>
      <c r="CC3" s="1975"/>
      <c r="CD3" s="1975"/>
      <c r="CE3" s="1975"/>
      <c r="CF3" s="1975"/>
      <c r="CG3" s="1975"/>
      <c r="CH3" s="1975"/>
      <c r="CI3" s="1975"/>
      <c r="CJ3" s="1975"/>
      <c r="CK3" s="1975"/>
      <c r="CL3" s="1975"/>
      <c r="CM3" s="1975"/>
      <c r="CN3" s="1975"/>
      <c r="CO3" s="1975"/>
      <c r="CP3" s="1975"/>
      <c r="CQ3" s="1975"/>
      <c r="CR3" s="1975"/>
      <c r="CS3" s="1975"/>
      <c r="CT3" s="1975"/>
      <c r="CU3" s="1975"/>
      <c r="CV3" s="1975"/>
      <c r="CW3" s="1975"/>
      <c r="CX3" s="1975"/>
      <c r="CY3" s="1975"/>
      <c r="CZ3" s="1975"/>
      <c r="DA3" s="1975"/>
      <c r="DB3" s="1975"/>
      <c r="DC3" s="1975"/>
      <c r="DD3" s="1975"/>
      <c r="DE3" s="1975"/>
      <c r="DF3" s="1975"/>
      <c r="DG3" s="1975"/>
      <c r="DH3" s="1975"/>
      <c r="DI3" s="1975"/>
      <c r="DJ3" s="1975"/>
      <c r="DK3" s="1975"/>
      <c r="DL3" s="1975"/>
      <c r="DM3" s="1975"/>
      <c r="DN3" s="1975"/>
      <c r="DO3" s="1975"/>
      <c r="DP3" s="1975"/>
      <c r="DQ3" s="1975"/>
      <c r="DR3" s="1975"/>
      <c r="DS3" s="1975"/>
      <c r="DT3" s="1975"/>
      <c r="DU3" s="1975"/>
      <c r="DV3" s="1975"/>
      <c r="DW3" s="1975"/>
      <c r="DX3" s="1975"/>
      <c r="DY3" s="1975"/>
      <c r="DZ3" s="1975"/>
      <c r="EA3" s="1975"/>
      <c r="EB3" s="1975"/>
      <c r="EC3" s="1975"/>
      <c r="ED3" s="1975"/>
      <c r="EE3" s="1975"/>
      <c r="EF3" s="1975"/>
      <c r="EG3" s="1975"/>
      <c r="EH3" s="1975"/>
      <c r="EI3" s="1975"/>
      <c r="EJ3" s="1975"/>
      <c r="EK3" s="1975"/>
      <c r="EL3" s="1975"/>
      <c r="EM3" s="1975"/>
      <c r="EN3" s="1975"/>
      <c r="EO3" s="1975"/>
      <c r="EP3" s="1975"/>
      <c r="EQ3" s="1975"/>
      <c r="ER3" s="1975"/>
      <c r="ES3" s="1975"/>
      <c r="ET3" s="1975"/>
      <c r="EU3" s="1975"/>
      <c r="EV3" s="1975"/>
      <c r="EW3" s="1975"/>
      <c r="EX3" s="1975"/>
      <c r="EY3" s="1975"/>
      <c r="EZ3" s="1975"/>
      <c r="FA3" s="1975"/>
      <c r="FB3" s="1975"/>
      <c r="FC3" s="1975"/>
      <c r="FD3" s="1975"/>
      <c r="FE3" s="1975"/>
      <c r="FF3" s="1975"/>
      <c r="FG3" s="1975"/>
    </row>
    <row r="4" spans="1:171" s="99" customFormat="1" ht="12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</row>
    <row r="5" spans="1:171" s="99" customFormat="1" ht="15">
      <c r="A5" s="1032" t="s">
        <v>301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  <c r="AL5" s="1032"/>
      <c r="AM5" s="1032"/>
      <c r="AN5" s="1032"/>
      <c r="AO5" s="1032"/>
      <c r="AP5" s="1032"/>
      <c r="AQ5" s="1032"/>
      <c r="AR5" s="1032"/>
      <c r="AS5" s="1032"/>
      <c r="AT5" s="1032"/>
      <c r="AU5" s="1032"/>
      <c r="AV5" s="1032"/>
      <c r="AW5" s="1032"/>
      <c r="AX5" s="1032"/>
      <c r="AY5" s="1032"/>
      <c r="AZ5" s="1032"/>
      <c r="BA5" s="1032"/>
      <c r="BB5" s="1032"/>
      <c r="BC5" s="1032"/>
      <c r="BD5" s="1032"/>
      <c r="BE5" s="1032"/>
      <c r="BF5" s="1032"/>
      <c r="BG5" s="1032"/>
      <c r="BH5" s="1032"/>
      <c r="BI5" s="1032"/>
      <c r="BJ5" s="1032"/>
      <c r="BK5" s="1032"/>
      <c r="BL5" s="1032"/>
      <c r="BM5" s="1032"/>
      <c r="BN5" s="1032"/>
      <c r="BO5" s="1032"/>
      <c r="BP5" s="1032"/>
      <c r="BQ5" s="1032"/>
      <c r="BR5" s="1032"/>
      <c r="BS5" s="1032"/>
      <c r="BT5" s="1032"/>
      <c r="BU5" s="1032"/>
      <c r="BV5" s="1032"/>
      <c r="BW5" s="1032"/>
      <c r="BX5" s="1032"/>
      <c r="BY5" s="1032"/>
      <c r="BZ5" s="1032"/>
      <c r="CA5" s="1032"/>
      <c r="CB5" s="1032"/>
      <c r="CC5" s="1032"/>
      <c r="CD5" s="1032"/>
      <c r="CE5" s="1032"/>
      <c r="CF5" s="1032"/>
      <c r="CG5" s="1032"/>
      <c r="CH5" s="1032"/>
      <c r="CI5" s="1032"/>
      <c r="CJ5" s="1032"/>
      <c r="CK5" s="1032"/>
      <c r="CL5" s="1032"/>
      <c r="CM5" s="1032"/>
      <c r="CN5" s="1032"/>
      <c r="CO5" s="1032"/>
      <c r="CP5" s="1032"/>
      <c r="CQ5" s="1032"/>
      <c r="CR5" s="1032"/>
      <c r="CS5" s="1032"/>
      <c r="CT5" s="1032"/>
      <c r="CU5" s="1032"/>
      <c r="CV5" s="1032"/>
      <c r="CW5" s="1032"/>
      <c r="CX5" s="1032"/>
      <c r="CY5" s="1032"/>
      <c r="CZ5" s="1032"/>
      <c r="DA5" s="1032"/>
      <c r="DB5" s="1032"/>
      <c r="DC5" s="1032"/>
      <c r="DD5" s="1032"/>
      <c r="DE5" s="1032"/>
      <c r="DF5" s="1032"/>
      <c r="DG5" s="1032"/>
      <c r="DH5" s="1032"/>
      <c r="DI5" s="1032"/>
      <c r="DJ5" s="1032"/>
      <c r="DK5" s="1032"/>
      <c r="DL5" s="1032"/>
      <c r="DM5" s="1032"/>
      <c r="DN5" s="1032"/>
      <c r="DO5" s="1032"/>
      <c r="DP5" s="1032"/>
      <c r="DQ5" s="1032"/>
      <c r="DR5" s="1032"/>
      <c r="DS5" s="1032"/>
      <c r="DT5" s="1032"/>
      <c r="DU5" s="1032"/>
      <c r="DV5" s="1032"/>
      <c r="DW5" s="1032"/>
      <c r="DX5" s="1032"/>
      <c r="DY5" s="1032"/>
      <c r="DZ5" s="1032"/>
      <c r="EA5" s="1032"/>
      <c r="EB5" s="1032"/>
      <c r="EC5" s="1032"/>
      <c r="ED5" s="1032"/>
      <c r="EE5" s="1032"/>
      <c r="EF5" s="1032"/>
      <c r="EG5" s="1032"/>
      <c r="EH5" s="1032"/>
      <c r="EI5" s="1032"/>
      <c r="EJ5" s="1032"/>
      <c r="EK5" s="1032"/>
      <c r="EL5" s="1032"/>
      <c r="EM5" s="1032"/>
      <c r="EN5" s="1032"/>
      <c r="EO5" s="1032"/>
      <c r="EP5" s="1032"/>
      <c r="EQ5" s="1032"/>
      <c r="ER5" s="1032"/>
      <c r="ES5" s="1032"/>
      <c r="ET5" s="1032"/>
      <c r="EU5" s="1032"/>
      <c r="EV5" s="1032"/>
      <c r="EW5" s="1032"/>
      <c r="EX5" s="1032"/>
      <c r="EY5" s="1032"/>
      <c r="EZ5" s="1032"/>
      <c r="FA5" s="1032"/>
      <c r="FB5" s="1032"/>
      <c r="FC5" s="1032"/>
      <c r="FD5" s="1032"/>
      <c r="FE5" s="1032"/>
      <c r="FF5" s="1032"/>
      <c r="FG5" s="1032"/>
    </row>
    <row r="6" spans="1:171" s="257" customFormat="1" ht="12.75" customHeight="1">
      <c r="EU6" s="314"/>
      <c r="EW6" s="257" t="s">
        <v>514</v>
      </c>
      <c r="FG6" s="100"/>
    </row>
    <row r="7" spans="1:171" s="101" customFormat="1" ht="14.25" customHeight="1">
      <c r="A7" s="1033" t="s">
        <v>127</v>
      </c>
      <c r="B7" s="1034"/>
      <c r="C7" s="1034"/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5"/>
      <c r="T7" s="1033" t="s">
        <v>370</v>
      </c>
      <c r="U7" s="1034"/>
      <c r="V7" s="1034"/>
      <c r="W7" s="1034"/>
      <c r="X7" s="1034"/>
      <c r="Y7" s="1034"/>
      <c r="Z7" s="1034"/>
      <c r="AA7" s="1034"/>
      <c r="AB7" s="1035"/>
      <c r="AC7" s="1668" t="s">
        <v>215</v>
      </c>
      <c r="AD7" s="1669"/>
      <c r="AE7" s="1669"/>
      <c r="AF7" s="1669"/>
      <c r="AG7" s="1669"/>
      <c r="AH7" s="1669"/>
      <c r="AI7" s="1669"/>
      <c r="AJ7" s="1669"/>
      <c r="AK7" s="1669"/>
      <c r="AL7" s="1669"/>
      <c r="AM7" s="1669"/>
      <c r="AN7" s="1669"/>
      <c r="AO7" s="1670"/>
      <c r="AP7" s="1668" t="s">
        <v>216</v>
      </c>
      <c r="AQ7" s="1669"/>
      <c r="AR7" s="1669"/>
      <c r="AS7" s="1669"/>
      <c r="AT7" s="1669"/>
      <c r="AU7" s="1669"/>
      <c r="AV7" s="1669"/>
      <c r="AW7" s="1669"/>
      <c r="AX7" s="1669"/>
      <c r="AY7" s="1669"/>
      <c r="AZ7" s="1669"/>
      <c r="BA7" s="1669"/>
      <c r="BB7" s="1669"/>
      <c r="BC7" s="1669"/>
      <c r="BD7" s="1669"/>
      <c r="BE7" s="1669"/>
      <c r="BF7" s="1669"/>
      <c r="BG7" s="1669"/>
      <c r="BH7" s="1669"/>
      <c r="BI7" s="1669"/>
      <c r="BJ7" s="1669"/>
      <c r="BK7" s="1669"/>
      <c r="BL7" s="1669"/>
      <c r="BM7" s="1670"/>
      <c r="BN7" s="1972" t="s">
        <v>217</v>
      </c>
      <c r="BO7" s="1973"/>
      <c r="BP7" s="1973"/>
      <c r="BQ7" s="1973"/>
      <c r="BR7" s="1973"/>
      <c r="BS7" s="1973"/>
      <c r="BT7" s="1973"/>
      <c r="BU7" s="1973"/>
      <c r="BV7" s="1973"/>
      <c r="BW7" s="1973"/>
      <c r="BX7" s="1973"/>
      <c r="BY7" s="1973"/>
      <c r="BZ7" s="1973"/>
      <c r="CA7" s="1973"/>
      <c r="CB7" s="1973"/>
      <c r="CC7" s="1973"/>
      <c r="CD7" s="1973"/>
      <c r="CE7" s="1973"/>
      <c r="CF7" s="1973"/>
      <c r="CG7" s="1973"/>
      <c r="CH7" s="1973"/>
      <c r="CI7" s="1973"/>
      <c r="CJ7" s="1973"/>
      <c r="CK7" s="1973"/>
      <c r="CL7" s="1973"/>
      <c r="CM7" s="1973"/>
      <c r="CN7" s="1973"/>
      <c r="CO7" s="1973"/>
      <c r="CP7" s="1973"/>
      <c r="CQ7" s="1973"/>
      <c r="CR7" s="1973"/>
      <c r="CS7" s="1973"/>
      <c r="CT7" s="1973"/>
      <c r="CU7" s="1973"/>
      <c r="CV7" s="1973"/>
      <c r="CW7" s="1973"/>
      <c r="CX7" s="1973"/>
      <c r="CY7" s="1973"/>
      <c r="CZ7" s="1973"/>
      <c r="DA7" s="1973"/>
      <c r="DB7" s="1973"/>
      <c r="DC7" s="1973"/>
      <c r="DD7" s="1973"/>
      <c r="DE7" s="1973"/>
      <c r="DF7" s="1973"/>
      <c r="DG7" s="1973"/>
      <c r="DH7" s="1973"/>
      <c r="DI7" s="1973"/>
      <c r="DJ7" s="1973"/>
      <c r="DK7" s="1973"/>
      <c r="DL7" s="1973"/>
      <c r="DM7" s="1973"/>
      <c r="DN7" s="1973"/>
      <c r="DO7" s="1973"/>
      <c r="DP7" s="1973"/>
      <c r="DQ7" s="1973"/>
      <c r="DR7" s="1973"/>
      <c r="DS7" s="1973"/>
      <c r="DT7" s="1973"/>
      <c r="DU7" s="1973"/>
      <c r="DV7" s="1973"/>
      <c r="DW7" s="1973"/>
      <c r="DX7" s="1973"/>
      <c r="DY7" s="1973"/>
      <c r="DZ7" s="1973"/>
      <c r="EA7" s="1973"/>
      <c r="EB7" s="1973"/>
      <c r="EC7" s="1973"/>
      <c r="ED7" s="1973"/>
      <c r="EE7" s="1973"/>
      <c r="EF7" s="1973"/>
      <c r="EG7" s="1973"/>
      <c r="EH7" s="1973"/>
      <c r="EI7" s="1974"/>
      <c r="EJ7" s="1668" t="s">
        <v>218</v>
      </c>
      <c r="EK7" s="1669"/>
      <c r="EL7" s="1669"/>
      <c r="EM7" s="1669"/>
      <c r="EN7" s="1669"/>
      <c r="EO7" s="1669"/>
      <c r="EP7" s="1669"/>
      <c r="EQ7" s="1669"/>
      <c r="ER7" s="1669"/>
      <c r="ES7" s="1669"/>
      <c r="ET7" s="1669"/>
      <c r="EU7" s="1669"/>
      <c r="EV7" s="1669"/>
      <c r="EW7" s="1669"/>
      <c r="EX7" s="1669"/>
      <c r="EY7" s="1669"/>
      <c r="EZ7" s="1669"/>
      <c r="FA7" s="1669"/>
      <c r="FB7" s="1669"/>
      <c r="FC7" s="1669"/>
      <c r="FD7" s="1669"/>
      <c r="FE7" s="1669"/>
      <c r="FF7" s="1669"/>
      <c r="FG7" s="1670"/>
    </row>
    <row r="8" spans="1:171" s="101" customFormat="1" ht="14.25" customHeight="1">
      <c r="A8" s="1036"/>
      <c r="B8" s="1037"/>
      <c r="C8" s="1037"/>
      <c r="D8" s="1037"/>
      <c r="E8" s="1037"/>
      <c r="F8" s="1037"/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8"/>
      <c r="T8" s="1036"/>
      <c r="U8" s="1037"/>
      <c r="V8" s="1037"/>
      <c r="W8" s="1037"/>
      <c r="X8" s="1037"/>
      <c r="Y8" s="1037"/>
      <c r="Z8" s="1037"/>
      <c r="AA8" s="1037"/>
      <c r="AB8" s="1038"/>
      <c r="AC8" s="1976"/>
      <c r="AD8" s="1977"/>
      <c r="AE8" s="1977"/>
      <c r="AF8" s="1977"/>
      <c r="AG8" s="1977"/>
      <c r="AH8" s="1977"/>
      <c r="AI8" s="1977"/>
      <c r="AJ8" s="1977"/>
      <c r="AK8" s="1977"/>
      <c r="AL8" s="1977"/>
      <c r="AM8" s="1977"/>
      <c r="AN8" s="1977"/>
      <c r="AO8" s="1978"/>
      <c r="AP8" s="1048" t="s">
        <v>302</v>
      </c>
      <c r="AQ8" s="1049"/>
      <c r="AR8" s="1049"/>
      <c r="AS8" s="1049"/>
      <c r="AT8" s="1049"/>
      <c r="AU8" s="1049"/>
      <c r="AV8" s="1049"/>
      <c r="AW8" s="1049"/>
      <c r="AX8" s="1049"/>
      <c r="AY8" s="1049"/>
      <c r="AZ8" s="1049"/>
      <c r="BA8" s="1050"/>
      <c r="BB8" s="1048" t="s">
        <v>530</v>
      </c>
      <c r="BC8" s="1049"/>
      <c r="BD8" s="1049"/>
      <c r="BE8" s="1049"/>
      <c r="BF8" s="1049"/>
      <c r="BG8" s="1049"/>
      <c r="BH8" s="1049"/>
      <c r="BI8" s="1049"/>
      <c r="BJ8" s="1049"/>
      <c r="BK8" s="1049"/>
      <c r="BL8" s="1049"/>
      <c r="BM8" s="1050"/>
      <c r="BN8" s="1972" t="s">
        <v>303</v>
      </c>
      <c r="BO8" s="1973"/>
      <c r="BP8" s="1973"/>
      <c r="BQ8" s="1973"/>
      <c r="BR8" s="1973"/>
      <c r="BS8" s="1973"/>
      <c r="BT8" s="1973"/>
      <c r="BU8" s="1973"/>
      <c r="BV8" s="1973"/>
      <c r="BW8" s="1973"/>
      <c r="BX8" s="1973"/>
      <c r="BY8" s="1973"/>
      <c r="BZ8" s="1973"/>
      <c r="CA8" s="1973"/>
      <c r="CB8" s="1973"/>
      <c r="CC8" s="1973"/>
      <c r="CD8" s="1973"/>
      <c r="CE8" s="1973"/>
      <c r="CF8" s="1973"/>
      <c r="CG8" s="1973"/>
      <c r="CH8" s="1973"/>
      <c r="CI8" s="1973"/>
      <c r="CJ8" s="1973"/>
      <c r="CK8" s="1973"/>
      <c r="CL8" s="1973"/>
      <c r="CM8" s="1974"/>
      <c r="CN8" s="1972" t="s">
        <v>220</v>
      </c>
      <c r="CO8" s="1973"/>
      <c r="CP8" s="1973"/>
      <c r="CQ8" s="1973"/>
      <c r="CR8" s="1973"/>
      <c r="CS8" s="1973"/>
      <c r="CT8" s="1973"/>
      <c r="CU8" s="1973"/>
      <c r="CV8" s="1973"/>
      <c r="CW8" s="1973"/>
      <c r="CX8" s="1973"/>
      <c r="CY8" s="1973"/>
      <c r="CZ8" s="1973"/>
      <c r="DA8" s="1973"/>
      <c r="DB8" s="1973"/>
      <c r="DC8" s="1973"/>
      <c r="DD8" s="1973"/>
      <c r="DE8" s="1973"/>
      <c r="DF8" s="1973"/>
      <c r="DG8" s="1973"/>
      <c r="DH8" s="1973"/>
      <c r="DI8" s="1973"/>
      <c r="DJ8" s="1973"/>
      <c r="DK8" s="1973"/>
      <c r="DL8" s="1973"/>
      <c r="DM8" s="1973"/>
      <c r="DN8" s="1973"/>
      <c r="DO8" s="1973"/>
      <c r="DP8" s="1973"/>
      <c r="DQ8" s="1973"/>
      <c r="DR8" s="1973"/>
      <c r="DS8" s="1973"/>
      <c r="DT8" s="1973"/>
      <c r="DU8" s="1973"/>
      <c r="DV8" s="1973"/>
      <c r="DW8" s="1973"/>
      <c r="DX8" s="1973"/>
      <c r="DY8" s="1973"/>
      <c r="DZ8" s="1973"/>
      <c r="EA8" s="1973"/>
      <c r="EB8" s="1973"/>
      <c r="EC8" s="1973"/>
      <c r="ED8" s="1973"/>
      <c r="EE8" s="1973"/>
      <c r="EF8" s="1973"/>
      <c r="EG8" s="1973"/>
      <c r="EH8" s="1973"/>
      <c r="EI8" s="1974"/>
      <c r="EJ8" s="1196" t="s">
        <v>531</v>
      </c>
      <c r="EK8" s="1197"/>
      <c r="EL8" s="1197"/>
      <c r="EM8" s="1197"/>
      <c r="EN8" s="1197"/>
      <c r="EO8" s="1197"/>
      <c r="EP8" s="1197"/>
      <c r="EQ8" s="1197"/>
      <c r="ER8" s="1197"/>
      <c r="ES8" s="1197"/>
      <c r="ET8" s="1197"/>
      <c r="EU8" s="1198"/>
      <c r="EV8" s="1196" t="s">
        <v>649</v>
      </c>
      <c r="EW8" s="1197"/>
      <c r="EX8" s="1197"/>
      <c r="EY8" s="1197"/>
      <c r="EZ8" s="1197"/>
      <c r="FA8" s="1197"/>
      <c r="FB8" s="1197"/>
      <c r="FC8" s="1197"/>
      <c r="FD8" s="1197"/>
      <c r="FE8" s="1197"/>
      <c r="FF8" s="1197"/>
      <c r="FG8" s="1198"/>
    </row>
    <row r="9" spans="1:171" s="101" customFormat="1" ht="75" customHeight="1" thickBot="1">
      <c r="A9" s="1039"/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1"/>
      <c r="T9" s="1039"/>
      <c r="U9" s="1040"/>
      <c r="V9" s="1040"/>
      <c r="W9" s="1040"/>
      <c r="X9" s="1040"/>
      <c r="Y9" s="1040"/>
      <c r="Z9" s="1040"/>
      <c r="AA9" s="1040"/>
      <c r="AB9" s="1041"/>
      <c r="AC9" s="1976"/>
      <c r="AD9" s="1977"/>
      <c r="AE9" s="1977"/>
      <c r="AF9" s="1977"/>
      <c r="AG9" s="1977"/>
      <c r="AH9" s="1977"/>
      <c r="AI9" s="1977"/>
      <c r="AJ9" s="1977"/>
      <c r="AK9" s="1977"/>
      <c r="AL9" s="1977"/>
      <c r="AM9" s="1977"/>
      <c r="AN9" s="1977"/>
      <c r="AO9" s="1978"/>
      <c r="AP9" s="1051"/>
      <c r="AQ9" s="1052"/>
      <c r="AR9" s="1052"/>
      <c r="AS9" s="1052"/>
      <c r="AT9" s="1052"/>
      <c r="AU9" s="1052"/>
      <c r="AV9" s="1052"/>
      <c r="AW9" s="1052"/>
      <c r="AX9" s="1052"/>
      <c r="AY9" s="1052"/>
      <c r="AZ9" s="1052"/>
      <c r="BA9" s="1053"/>
      <c r="BB9" s="1051"/>
      <c r="BC9" s="1052"/>
      <c r="BD9" s="1052"/>
      <c r="BE9" s="1052"/>
      <c r="BF9" s="1052"/>
      <c r="BG9" s="1052"/>
      <c r="BH9" s="1052"/>
      <c r="BI9" s="1052"/>
      <c r="BJ9" s="1052"/>
      <c r="BK9" s="1052"/>
      <c r="BL9" s="1052"/>
      <c r="BM9" s="1053"/>
      <c r="BN9" s="1199" t="s">
        <v>532</v>
      </c>
      <c r="BO9" s="1200"/>
      <c r="BP9" s="1200"/>
      <c r="BQ9" s="1200"/>
      <c r="BR9" s="1200"/>
      <c r="BS9" s="1200"/>
      <c r="BT9" s="1200"/>
      <c r="BU9" s="1200"/>
      <c r="BV9" s="1200"/>
      <c r="BW9" s="1200"/>
      <c r="BX9" s="1200"/>
      <c r="BY9" s="1200"/>
      <c r="BZ9" s="1201"/>
      <c r="CA9" s="1199" t="s">
        <v>533</v>
      </c>
      <c r="CB9" s="1200"/>
      <c r="CC9" s="1200"/>
      <c r="CD9" s="1200"/>
      <c r="CE9" s="1200"/>
      <c r="CF9" s="1200"/>
      <c r="CG9" s="1200"/>
      <c r="CH9" s="1200"/>
      <c r="CI9" s="1200"/>
      <c r="CJ9" s="1200"/>
      <c r="CK9" s="1200"/>
      <c r="CL9" s="1200"/>
      <c r="CM9" s="1200"/>
      <c r="CN9" s="1051" t="s">
        <v>304</v>
      </c>
      <c r="CO9" s="1052"/>
      <c r="CP9" s="1052"/>
      <c r="CQ9" s="1052"/>
      <c r="CR9" s="1052"/>
      <c r="CS9" s="1052"/>
      <c r="CT9" s="1052"/>
      <c r="CU9" s="1052"/>
      <c r="CV9" s="1052"/>
      <c r="CW9" s="1052"/>
      <c r="CX9" s="1052"/>
      <c r="CY9" s="1053"/>
      <c r="CZ9" s="1051" t="s">
        <v>534</v>
      </c>
      <c r="DA9" s="1052"/>
      <c r="DB9" s="1052"/>
      <c r="DC9" s="1052"/>
      <c r="DD9" s="1052"/>
      <c r="DE9" s="1052"/>
      <c r="DF9" s="1052"/>
      <c r="DG9" s="1052"/>
      <c r="DH9" s="1052"/>
      <c r="DI9" s="1052"/>
      <c r="DJ9" s="1052"/>
      <c r="DK9" s="1053"/>
      <c r="DL9" s="1051" t="s">
        <v>535</v>
      </c>
      <c r="DM9" s="1052"/>
      <c r="DN9" s="1052"/>
      <c r="DO9" s="1052"/>
      <c r="DP9" s="1052"/>
      <c r="DQ9" s="1052"/>
      <c r="DR9" s="1052"/>
      <c r="DS9" s="1052"/>
      <c r="DT9" s="1052"/>
      <c r="DU9" s="1052"/>
      <c r="DV9" s="1052"/>
      <c r="DW9" s="1053"/>
      <c r="DX9" s="1199" t="s">
        <v>595</v>
      </c>
      <c r="DY9" s="1200"/>
      <c r="DZ9" s="1200"/>
      <c r="EA9" s="1200"/>
      <c r="EB9" s="1200"/>
      <c r="EC9" s="1200"/>
      <c r="ED9" s="1200"/>
      <c r="EE9" s="1200"/>
      <c r="EF9" s="1200"/>
      <c r="EG9" s="1200"/>
      <c r="EH9" s="1200"/>
      <c r="EI9" s="1201"/>
      <c r="EJ9" s="1199"/>
      <c r="EK9" s="1200"/>
      <c r="EL9" s="1200"/>
      <c r="EM9" s="1200"/>
      <c r="EN9" s="1200"/>
      <c r="EO9" s="1200"/>
      <c r="EP9" s="1200"/>
      <c r="EQ9" s="1200"/>
      <c r="ER9" s="1200"/>
      <c r="ES9" s="1200"/>
      <c r="ET9" s="1200"/>
      <c r="EU9" s="1201"/>
      <c r="EV9" s="1199"/>
      <c r="EW9" s="1200"/>
      <c r="EX9" s="1200"/>
      <c r="EY9" s="1200"/>
      <c r="EZ9" s="1200"/>
      <c r="FA9" s="1200"/>
      <c r="FB9" s="1200"/>
      <c r="FC9" s="1200"/>
      <c r="FD9" s="1200"/>
      <c r="FE9" s="1200"/>
      <c r="FF9" s="1200"/>
      <c r="FG9" s="1201"/>
    </row>
    <row r="10" spans="1:171" ht="13.5" customHeight="1" thickBot="1">
      <c r="A10" s="102"/>
      <c r="B10" s="1985">
        <v>1</v>
      </c>
      <c r="C10" s="1985"/>
      <c r="D10" s="1985"/>
      <c r="E10" s="1985"/>
      <c r="F10" s="1985"/>
      <c r="G10" s="1985"/>
      <c r="H10" s="1985"/>
      <c r="I10" s="1985"/>
      <c r="J10" s="1985"/>
      <c r="K10" s="1985"/>
      <c r="L10" s="1985"/>
      <c r="M10" s="1985"/>
      <c r="N10" s="1985"/>
      <c r="O10" s="1985"/>
      <c r="P10" s="1985"/>
      <c r="Q10" s="1985"/>
      <c r="R10" s="1985"/>
      <c r="S10" s="1986"/>
      <c r="T10" s="1987" t="s">
        <v>520</v>
      </c>
      <c r="U10" s="1988"/>
      <c r="V10" s="1988"/>
      <c r="W10" s="1988"/>
      <c r="X10" s="1988"/>
      <c r="Y10" s="1988"/>
      <c r="Z10" s="1988"/>
      <c r="AA10" s="1988"/>
      <c r="AB10" s="1989"/>
      <c r="AC10" s="1990">
        <v>3</v>
      </c>
      <c r="AD10" s="1991"/>
      <c r="AE10" s="1991"/>
      <c r="AF10" s="1991"/>
      <c r="AG10" s="1991"/>
      <c r="AH10" s="1991"/>
      <c r="AI10" s="1991"/>
      <c r="AJ10" s="1991"/>
      <c r="AK10" s="1991"/>
      <c r="AL10" s="1991"/>
      <c r="AM10" s="1991"/>
      <c r="AN10" s="1991"/>
      <c r="AO10" s="1992"/>
      <c r="AP10" s="1323">
        <v>4</v>
      </c>
      <c r="AQ10" s="1321"/>
      <c r="AR10" s="1321"/>
      <c r="AS10" s="1321"/>
      <c r="AT10" s="1321"/>
      <c r="AU10" s="1321"/>
      <c r="AV10" s="1321"/>
      <c r="AW10" s="1321"/>
      <c r="AX10" s="1321"/>
      <c r="AY10" s="1321"/>
      <c r="AZ10" s="1321"/>
      <c r="BA10" s="1324"/>
      <c r="BB10" s="1979">
        <v>5</v>
      </c>
      <c r="BC10" s="1980"/>
      <c r="BD10" s="1980"/>
      <c r="BE10" s="1980"/>
      <c r="BF10" s="1980"/>
      <c r="BG10" s="1980"/>
      <c r="BH10" s="1980"/>
      <c r="BI10" s="1980"/>
      <c r="BJ10" s="1980"/>
      <c r="BK10" s="1980"/>
      <c r="BL10" s="1980"/>
      <c r="BM10" s="1984"/>
      <c r="BN10" s="1883">
        <v>6</v>
      </c>
      <c r="BO10" s="1883"/>
      <c r="BP10" s="1883"/>
      <c r="BQ10" s="1883"/>
      <c r="BR10" s="1883"/>
      <c r="BS10" s="1883"/>
      <c r="BT10" s="1883"/>
      <c r="BU10" s="1883"/>
      <c r="BV10" s="1883"/>
      <c r="BW10" s="1883"/>
      <c r="BX10" s="1883"/>
      <c r="BY10" s="1883"/>
      <c r="BZ10" s="1883"/>
      <c r="CA10" s="1883">
        <v>7</v>
      </c>
      <c r="CB10" s="1883"/>
      <c r="CC10" s="1883"/>
      <c r="CD10" s="1883"/>
      <c r="CE10" s="1883"/>
      <c r="CF10" s="1883"/>
      <c r="CG10" s="1883"/>
      <c r="CH10" s="1883"/>
      <c r="CI10" s="1883"/>
      <c r="CJ10" s="1883"/>
      <c r="CK10" s="1883"/>
      <c r="CL10" s="1883"/>
      <c r="CM10" s="1883"/>
      <c r="CN10" s="1979">
        <v>8</v>
      </c>
      <c r="CO10" s="1980"/>
      <c r="CP10" s="1980"/>
      <c r="CQ10" s="1980"/>
      <c r="CR10" s="1980"/>
      <c r="CS10" s="1980"/>
      <c r="CT10" s="1980"/>
      <c r="CU10" s="1980"/>
      <c r="CV10" s="1980"/>
      <c r="CW10" s="1980"/>
      <c r="CX10" s="1980"/>
      <c r="CY10" s="1984"/>
      <c r="CZ10" s="1979">
        <v>9</v>
      </c>
      <c r="DA10" s="1980"/>
      <c r="DB10" s="1980"/>
      <c r="DC10" s="1980"/>
      <c r="DD10" s="1980"/>
      <c r="DE10" s="1980"/>
      <c r="DF10" s="1980"/>
      <c r="DG10" s="1980"/>
      <c r="DH10" s="1980"/>
      <c r="DI10" s="1980"/>
      <c r="DJ10" s="1980"/>
      <c r="DK10" s="1984"/>
      <c r="DL10" s="1883">
        <v>10</v>
      </c>
      <c r="DM10" s="1883"/>
      <c r="DN10" s="1883"/>
      <c r="DO10" s="1883"/>
      <c r="DP10" s="1883"/>
      <c r="DQ10" s="1883"/>
      <c r="DR10" s="1883"/>
      <c r="DS10" s="1883"/>
      <c r="DT10" s="1883"/>
      <c r="DU10" s="1883"/>
      <c r="DV10" s="1883"/>
      <c r="DW10" s="1883"/>
      <c r="DX10" s="1979">
        <v>11</v>
      </c>
      <c r="DY10" s="1980"/>
      <c r="DZ10" s="1980"/>
      <c r="EA10" s="1980"/>
      <c r="EB10" s="1980"/>
      <c r="EC10" s="1980"/>
      <c r="ED10" s="1980"/>
      <c r="EE10" s="1980"/>
      <c r="EF10" s="1980"/>
      <c r="EG10" s="1980"/>
      <c r="EH10" s="1980"/>
      <c r="EI10" s="1984"/>
      <c r="EJ10" s="1883">
        <v>12</v>
      </c>
      <c r="EK10" s="1883"/>
      <c r="EL10" s="1883"/>
      <c r="EM10" s="1883"/>
      <c r="EN10" s="1883"/>
      <c r="EO10" s="1883"/>
      <c r="EP10" s="1883"/>
      <c r="EQ10" s="1883"/>
      <c r="ER10" s="1883"/>
      <c r="ES10" s="1883"/>
      <c r="ET10" s="1883"/>
      <c r="EU10" s="1883"/>
      <c r="EV10" s="1979">
        <v>13</v>
      </c>
      <c r="EW10" s="1980"/>
      <c r="EX10" s="1980"/>
      <c r="EY10" s="1980"/>
      <c r="EZ10" s="1980"/>
      <c r="FA10" s="1980"/>
      <c r="FB10" s="1980"/>
      <c r="FC10" s="1980"/>
      <c r="FD10" s="1980"/>
      <c r="FE10" s="1980"/>
      <c r="FF10" s="1980"/>
      <c r="FG10" s="1981"/>
    </row>
    <row r="11" spans="1:171" ht="20.25" customHeight="1">
      <c r="A11" s="102"/>
      <c r="B11" s="1299" t="s">
        <v>536</v>
      </c>
      <c r="C11" s="1299"/>
      <c r="D11" s="1299"/>
      <c r="E11" s="1299"/>
      <c r="F11" s="1299"/>
      <c r="G11" s="1299"/>
      <c r="H11" s="1299"/>
      <c r="I11" s="1299"/>
      <c r="J11" s="1299"/>
      <c r="K11" s="1299"/>
      <c r="L11" s="1299"/>
      <c r="M11" s="1299"/>
      <c r="N11" s="1299"/>
      <c r="O11" s="1299"/>
      <c r="P11" s="1299"/>
      <c r="Q11" s="1299"/>
      <c r="R11" s="1299"/>
      <c r="S11" s="1300"/>
      <c r="T11" s="1248">
        <v>5501</v>
      </c>
      <c r="U11" s="1249"/>
      <c r="V11" s="1249"/>
      <c r="W11" s="1249"/>
      <c r="X11" s="1249"/>
      <c r="Y11" s="1249"/>
      <c r="Z11" s="1249"/>
      <c r="AA11" s="1249"/>
      <c r="AB11" s="1250"/>
      <c r="AC11" s="103"/>
      <c r="AD11" s="263"/>
      <c r="AE11" s="263"/>
      <c r="AF11" s="263"/>
      <c r="AG11" s="263"/>
      <c r="AH11" s="262" t="s">
        <v>122</v>
      </c>
      <c r="AI11" s="1257" t="s">
        <v>352</v>
      </c>
      <c r="AJ11" s="1257"/>
      <c r="AK11" s="1257"/>
      <c r="AL11" s="264" t="s">
        <v>226</v>
      </c>
      <c r="AM11" s="264"/>
      <c r="AN11" s="264"/>
      <c r="AO11" s="265"/>
      <c r="AP11" s="1982">
        <v>0</v>
      </c>
      <c r="AQ11" s="1218"/>
      <c r="AR11" s="1218"/>
      <c r="AS11" s="1218"/>
      <c r="AT11" s="1218"/>
      <c r="AU11" s="1218"/>
      <c r="AV11" s="1218"/>
      <c r="AW11" s="1218"/>
      <c r="AX11" s="1218"/>
      <c r="AY11" s="1218"/>
      <c r="AZ11" s="1218"/>
      <c r="BA11" s="1219"/>
      <c r="BB11" s="1278"/>
      <c r="BC11" s="1278"/>
      <c r="BD11" s="1280">
        <v>0</v>
      </c>
      <c r="BE11" s="1280"/>
      <c r="BF11" s="1280"/>
      <c r="BG11" s="1280"/>
      <c r="BH11" s="1280"/>
      <c r="BI11" s="1280"/>
      <c r="BJ11" s="1280"/>
      <c r="BK11" s="1280"/>
      <c r="BL11" s="1282"/>
      <c r="BM11" s="1282"/>
      <c r="BN11" s="1983">
        <v>0</v>
      </c>
      <c r="BO11" s="1983"/>
      <c r="BP11" s="1983"/>
      <c r="BQ11" s="1983"/>
      <c r="BR11" s="1983"/>
      <c r="BS11" s="1983"/>
      <c r="BT11" s="1983"/>
      <c r="BU11" s="1983"/>
      <c r="BV11" s="1983"/>
      <c r="BW11" s="1983"/>
      <c r="BX11" s="1983"/>
      <c r="BY11" s="1983"/>
      <c r="BZ11" s="1983"/>
      <c r="CA11" s="1983">
        <v>0</v>
      </c>
      <c r="CB11" s="1983"/>
      <c r="CC11" s="1983"/>
      <c r="CD11" s="1983"/>
      <c r="CE11" s="1983"/>
      <c r="CF11" s="1983"/>
      <c r="CG11" s="1983"/>
      <c r="CH11" s="1983"/>
      <c r="CI11" s="1983"/>
      <c r="CJ11" s="1983"/>
      <c r="CK11" s="1983"/>
      <c r="CL11" s="1983"/>
      <c r="CM11" s="1983"/>
      <c r="CN11" s="1278"/>
      <c r="CO11" s="1278"/>
      <c r="CP11" s="1280">
        <v>0</v>
      </c>
      <c r="CQ11" s="1280"/>
      <c r="CR11" s="1280"/>
      <c r="CS11" s="1280"/>
      <c r="CT11" s="1280"/>
      <c r="CU11" s="1280"/>
      <c r="CV11" s="1280"/>
      <c r="CW11" s="1280"/>
      <c r="CX11" s="1282"/>
      <c r="CY11" s="1282"/>
      <c r="CZ11" s="1284"/>
      <c r="DA11" s="1278"/>
      <c r="DB11" s="1280">
        <v>0</v>
      </c>
      <c r="DC11" s="1280"/>
      <c r="DD11" s="1280"/>
      <c r="DE11" s="1280"/>
      <c r="DF11" s="1280"/>
      <c r="DG11" s="1280"/>
      <c r="DH11" s="1280"/>
      <c r="DI11" s="1280"/>
      <c r="DJ11" s="1282"/>
      <c r="DK11" s="1286"/>
      <c r="DL11" s="1983">
        <v>0</v>
      </c>
      <c r="DM11" s="1983"/>
      <c r="DN11" s="1983"/>
      <c r="DO11" s="1983"/>
      <c r="DP11" s="1983"/>
      <c r="DQ11" s="1983"/>
      <c r="DR11" s="1983"/>
      <c r="DS11" s="1983"/>
      <c r="DT11" s="1983"/>
      <c r="DU11" s="1983"/>
      <c r="DV11" s="1983"/>
      <c r="DW11" s="1983"/>
      <c r="DX11" s="1890">
        <v>0</v>
      </c>
      <c r="DY11" s="1891"/>
      <c r="DZ11" s="1891"/>
      <c r="EA11" s="1891"/>
      <c r="EB11" s="1891"/>
      <c r="EC11" s="1891"/>
      <c r="ED11" s="1891"/>
      <c r="EE11" s="1891"/>
      <c r="EF11" s="1891"/>
      <c r="EG11" s="1891"/>
      <c r="EH11" s="1891"/>
      <c r="EI11" s="1995"/>
      <c r="EJ11" s="1983">
        <v>0</v>
      </c>
      <c r="EK11" s="1983"/>
      <c r="EL11" s="1983"/>
      <c r="EM11" s="1983"/>
      <c r="EN11" s="1983"/>
      <c r="EO11" s="1983"/>
      <c r="EP11" s="1983"/>
      <c r="EQ11" s="1983"/>
      <c r="ER11" s="1983"/>
      <c r="ES11" s="1983"/>
      <c r="ET11" s="1983"/>
      <c r="EU11" s="1983"/>
      <c r="EV11" s="1278"/>
      <c r="EW11" s="1278"/>
      <c r="EX11" s="1280">
        <v>0</v>
      </c>
      <c r="EY11" s="1280"/>
      <c r="EZ11" s="1280"/>
      <c r="FA11" s="1280"/>
      <c r="FB11" s="1280"/>
      <c r="FC11" s="1280"/>
      <c r="FD11" s="1280"/>
      <c r="FE11" s="1280"/>
      <c r="FF11" s="1282"/>
      <c r="FG11" s="1993"/>
    </row>
    <row r="12" spans="1:171" ht="20.25" customHeight="1">
      <c r="A12" s="103"/>
      <c r="B12" s="1299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300"/>
      <c r="T12" s="1112">
        <v>5521</v>
      </c>
      <c r="U12" s="1113"/>
      <c r="V12" s="1113"/>
      <c r="W12" s="1113"/>
      <c r="X12" s="1113"/>
      <c r="Y12" s="1113"/>
      <c r="Z12" s="1113"/>
      <c r="AA12" s="1113"/>
      <c r="AB12" s="1241"/>
      <c r="AC12" s="102"/>
      <c r="AD12" s="254"/>
      <c r="AE12" s="254"/>
      <c r="AF12" s="254"/>
      <c r="AG12" s="254"/>
      <c r="AH12" s="261" t="s">
        <v>122</v>
      </c>
      <c r="AI12" s="1096" t="s">
        <v>350</v>
      </c>
      <c r="AJ12" s="1096"/>
      <c r="AK12" s="1096"/>
      <c r="AL12" s="255" t="s">
        <v>227</v>
      </c>
      <c r="AM12" s="255"/>
      <c r="AN12" s="255"/>
      <c r="AO12" s="256"/>
      <c r="AP12" s="1301">
        <v>0</v>
      </c>
      <c r="AQ12" s="1215"/>
      <c r="AR12" s="1215"/>
      <c r="AS12" s="1215"/>
      <c r="AT12" s="1215"/>
      <c r="AU12" s="1215"/>
      <c r="AV12" s="1215"/>
      <c r="AW12" s="1215"/>
      <c r="AX12" s="1215"/>
      <c r="AY12" s="1215"/>
      <c r="AZ12" s="1215"/>
      <c r="BA12" s="1216"/>
      <c r="BB12" s="1288"/>
      <c r="BC12" s="1288"/>
      <c r="BD12" s="1266">
        <v>0</v>
      </c>
      <c r="BE12" s="1266"/>
      <c r="BF12" s="1266"/>
      <c r="BG12" s="1266"/>
      <c r="BH12" s="1266"/>
      <c r="BI12" s="1266"/>
      <c r="BJ12" s="1266"/>
      <c r="BK12" s="1266"/>
      <c r="BL12" s="1291"/>
      <c r="BM12" s="1291"/>
      <c r="BN12" s="1924">
        <v>0</v>
      </c>
      <c r="BO12" s="1924"/>
      <c r="BP12" s="1924"/>
      <c r="BQ12" s="1924"/>
      <c r="BR12" s="1924"/>
      <c r="BS12" s="1924"/>
      <c r="BT12" s="1924"/>
      <c r="BU12" s="1924"/>
      <c r="BV12" s="1924"/>
      <c r="BW12" s="1924"/>
      <c r="BX12" s="1924"/>
      <c r="BY12" s="1924"/>
      <c r="BZ12" s="1924"/>
      <c r="CA12" s="1924">
        <v>0</v>
      </c>
      <c r="CB12" s="1924"/>
      <c r="CC12" s="1924"/>
      <c r="CD12" s="1924"/>
      <c r="CE12" s="1924"/>
      <c r="CF12" s="1924"/>
      <c r="CG12" s="1924"/>
      <c r="CH12" s="1924"/>
      <c r="CI12" s="1924"/>
      <c r="CJ12" s="1924"/>
      <c r="CK12" s="1924"/>
      <c r="CL12" s="1924"/>
      <c r="CM12" s="1924"/>
      <c r="CN12" s="1288"/>
      <c r="CO12" s="1288"/>
      <c r="CP12" s="1266">
        <v>0</v>
      </c>
      <c r="CQ12" s="1266"/>
      <c r="CR12" s="1266"/>
      <c r="CS12" s="1266"/>
      <c r="CT12" s="1266"/>
      <c r="CU12" s="1266"/>
      <c r="CV12" s="1266"/>
      <c r="CW12" s="1266"/>
      <c r="CX12" s="1291"/>
      <c r="CY12" s="1291"/>
      <c r="CZ12" s="1287"/>
      <c r="DA12" s="1288"/>
      <c r="DB12" s="1266">
        <v>0</v>
      </c>
      <c r="DC12" s="1266"/>
      <c r="DD12" s="1266"/>
      <c r="DE12" s="1266"/>
      <c r="DF12" s="1266"/>
      <c r="DG12" s="1266"/>
      <c r="DH12" s="1266"/>
      <c r="DI12" s="1266"/>
      <c r="DJ12" s="1291"/>
      <c r="DK12" s="1292"/>
      <c r="DL12" s="1924">
        <v>0</v>
      </c>
      <c r="DM12" s="1924"/>
      <c r="DN12" s="1924"/>
      <c r="DO12" s="1924"/>
      <c r="DP12" s="1924"/>
      <c r="DQ12" s="1924"/>
      <c r="DR12" s="1924"/>
      <c r="DS12" s="1924"/>
      <c r="DT12" s="1924"/>
      <c r="DU12" s="1924"/>
      <c r="DV12" s="1924"/>
      <c r="DW12" s="1924"/>
      <c r="DX12" s="1265">
        <v>0</v>
      </c>
      <c r="DY12" s="1266"/>
      <c r="DZ12" s="1266"/>
      <c r="EA12" s="1266"/>
      <c r="EB12" s="1266"/>
      <c r="EC12" s="1266"/>
      <c r="ED12" s="1266"/>
      <c r="EE12" s="1266"/>
      <c r="EF12" s="1266"/>
      <c r="EG12" s="1266"/>
      <c r="EH12" s="1266"/>
      <c r="EI12" s="1267"/>
      <c r="EJ12" s="1924">
        <v>0</v>
      </c>
      <c r="EK12" s="1924"/>
      <c r="EL12" s="1924"/>
      <c r="EM12" s="1924"/>
      <c r="EN12" s="1924"/>
      <c r="EO12" s="1924"/>
      <c r="EP12" s="1924"/>
      <c r="EQ12" s="1924"/>
      <c r="ER12" s="1924"/>
      <c r="ES12" s="1924"/>
      <c r="ET12" s="1924"/>
      <c r="EU12" s="1924"/>
      <c r="EV12" s="1288"/>
      <c r="EW12" s="1288"/>
      <c r="EX12" s="1266">
        <v>0</v>
      </c>
      <c r="EY12" s="1266"/>
      <c r="EZ12" s="1266"/>
      <c r="FA12" s="1266"/>
      <c r="FB12" s="1266"/>
      <c r="FC12" s="1266"/>
      <c r="FD12" s="1266"/>
      <c r="FE12" s="1266"/>
      <c r="FF12" s="1291"/>
      <c r="FG12" s="1996"/>
    </row>
    <row r="13" spans="1:171" ht="3.95" customHeight="1">
      <c r="A13" s="107"/>
      <c r="B13" s="1303"/>
      <c r="C13" s="1303"/>
      <c r="D13" s="1303"/>
      <c r="E13" s="1303"/>
      <c r="F13" s="1303"/>
      <c r="G13" s="1303"/>
      <c r="H13" s="1303"/>
      <c r="I13" s="1303"/>
      <c r="J13" s="1303"/>
      <c r="K13" s="1303"/>
      <c r="L13" s="1303"/>
      <c r="M13" s="1303"/>
      <c r="N13" s="1303"/>
      <c r="O13" s="1303"/>
      <c r="P13" s="1303"/>
      <c r="Q13" s="1303"/>
      <c r="R13" s="1303"/>
      <c r="S13" s="1304"/>
      <c r="T13" s="1115"/>
      <c r="U13" s="1116"/>
      <c r="V13" s="1116"/>
      <c r="W13" s="1116"/>
      <c r="X13" s="1116"/>
      <c r="Y13" s="1116"/>
      <c r="Z13" s="1116"/>
      <c r="AA13" s="1116"/>
      <c r="AB13" s="1242"/>
      <c r="AC13" s="118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6"/>
      <c r="AP13" s="1302"/>
      <c r="AQ13" s="1221"/>
      <c r="AR13" s="1221"/>
      <c r="AS13" s="1221"/>
      <c r="AT13" s="1221"/>
      <c r="AU13" s="1221"/>
      <c r="AV13" s="1221"/>
      <c r="AW13" s="1221"/>
      <c r="AX13" s="1221"/>
      <c r="AY13" s="1221"/>
      <c r="AZ13" s="1221"/>
      <c r="BA13" s="1222"/>
      <c r="BB13" s="1290"/>
      <c r="BC13" s="1290"/>
      <c r="BD13" s="1269"/>
      <c r="BE13" s="1269"/>
      <c r="BF13" s="1269"/>
      <c r="BG13" s="1269"/>
      <c r="BH13" s="1269"/>
      <c r="BI13" s="1269"/>
      <c r="BJ13" s="1269"/>
      <c r="BK13" s="1269"/>
      <c r="BL13" s="1293"/>
      <c r="BM13" s="1293"/>
      <c r="BN13" s="1994"/>
      <c r="BO13" s="1994"/>
      <c r="BP13" s="1994"/>
      <c r="BQ13" s="1994"/>
      <c r="BR13" s="1994"/>
      <c r="BS13" s="1994"/>
      <c r="BT13" s="1994"/>
      <c r="BU13" s="1994"/>
      <c r="BV13" s="1994"/>
      <c r="BW13" s="1994"/>
      <c r="BX13" s="1994"/>
      <c r="BY13" s="1994"/>
      <c r="BZ13" s="1994"/>
      <c r="CA13" s="1994"/>
      <c r="CB13" s="1994"/>
      <c r="CC13" s="1994"/>
      <c r="CD13" s="1994"/>
      <c r="CE13" s="1994"/>
      <c r="CF13" s="1994"/>
      <c r="CG13" s="1994"/>
      <c r="CH13" s="1994"/>
      <c r="CI13" s="1994"/>
      <c r="CJ13" s="1994"/>
      <c r="CK13" s="1994"/>
      <c r="CL13" s="1994"/>
      <c r="CM13" s="1994"/>
      <c r="CN13" s="1290"/>
      <c r="CO13" s="1290"/>
      <c r="CP13" s="1269"/>
      <c r="CQ13" s="1269"/>
      <c r="CR13" s="1269"/>
      <c r="CS13" s="1269"/>
      <c r="CT13" s="1269"/>
      <c r="CU13" s="1269"/>
      <c r="CV13" s="1269"/>
      <c r="CW13" s="1269"/>
      <c r="CX13" s="1293"/>
      <c r="CY13" s="1293"/>
      <c r="CZ13" s="1289"/>
      <c r="DA13" s="1290"/>
      <c r="DB13" s="1269"/>
      <c r="DC13" s="1269"/>
      <c r="DD13" s="1269"/>
      <c r="DE13" s="1269"/>
      <c r="DF13" s="1269"/>
      <c r="DG13" s="1269"/>
      <c r="DH13" s="1269"/>
      <c r="DI13" s="1269"/>
      <c r="DJ13" s="1293"/>
      <c r="DK13" s="1294"/>
      <c r="DL13" s="1994"/>
      <c r="DM13" s="1994"/>
      <c r="DN13" s="1994"/>
      <c r="DO13" s="1994"/>
      <c r="DP13" s="1994"/>
      <c r="DQ13" s="1994"/>
      <c r="DR13" s="1994"/>
      <c r="DS13" s="1994"/>
      <c r="DT13" s="1994"/>
      <c r="DU13" s="1994"/>
      <c r="DV13" s="1994"/>
      <c r="DW13" s="1994"/>
      <c r="DX13" s="1268"/>
      <c r="DY13" s="1269"/>
      <c r="DZ13" s="1269"/>
      <c r="EA13" s="1269"/>
      <c r="EB13" s="1269"/>
      <c r="EC13" s="1269"/>
      <c r="ED13" s="1269"/>
      <c r="EE13" s="1269"/>
      <c r="EF13" s="1269"/>
      <c r="EG13" s="1269"/>
      <c r="EH13" s="1269"/>
      <c r="EI13" s="1270"/>
      <c r="EJ13" s="1994"/>
      <c r="EK13" s="1994"/>
      <c r="EL13" s="1994"/>
      <c r="EM13" s="1994"/>
      <c r="EN13" s="1994"/>
      <c r="EO13" s="1994"/>
      <c r="EP13" s="1994"/>
      <c r="EQ13" s="1994"/>
      <c r="ER13" s="1994"/>
      <c r="ES13" s="1994"/>
      <c r="ET13" s="1994"/>
      <c r="EU13" s="1994"/>
      <c r="EV13" s="1290"/>
      <c r="EW13" s="1290"/>
      <c r="EX13" s="1269"/>
      <c r="EY13" s="1269"/>
      <c r="EZ13" s="1269"/>
      <c r="FA13" s="1269"/>
      <c r="FB13" s="1269"/>
      <c r="FC13" s="1269"/>
      <c r="FD13" s="1269"/>
      <c r="FE13" s="1269"/>
      <c r="FF13" s="1293"/>
      <c r="FG13" s="1997"/>
    </row>
    <row r="14" spans="1:171" ht="13.5" customHeight="1">
      <c r="A14" s="102"/>
      <c r="B14" s="1905" t="s">
        <v>136</v>
      </c>
      <c r="C14" s="1905"/>
      <c r="D14" s="1905"/>
      <c r="E14" s="1905"/>
      <c r="F14" s="1905"/>
      <c r="G14" s="1905"/>
      <c r="H14" s="1905"/>
      <c r="I14" s="1905"/>
      <c r="J14" s="1905"/>
      <c r="K14" s="1905"/>
      <c r="L14" s="1905"/>
      <c r="M14" s="1905"/>
      <c r="N14" s="1905"/>
      <c r="O14" s="1905"/>
      <c r="P14" s="1905"/>
      <c r="Q14" s="1905"/>
      <c r="R14" s="1905"/>
      <c r="S14" s="1906"/>
      <c r="T14" s="1112"/>
      <c r="U14" s="1113"/>
      <c r="V14" s="1113"/>
      <c r="W14" s="1113"/>
      <c r="X14" s="1113"/>
      <c r="Y14" s="1113"/>
      <c r="Z14" s="1113"/>
      <c r="AA14" s="1113"/>
      <c r="AB14" s="1241"/>
      <c r="AC14" s="102"/>
      <c r="AD14" s="254"/>
      <c r="AE14" s="254"/>
      <c r="AF14" s="254"/>
      <c r="AG14" s="254"/>
      <c r="AH14" s="261" t="s">
        <v>122</v>
      </c>
      <c r="AI14" s="1096" t="s">
        <v>352</v>
      </c>
      <c r="AJ14" s="1096"/>
      <c r="AK14" s="1096"/>
      <c r="AL14" s="255" t="s">
        <v>226</v>
      </c>
      <c r="AM14" s="255"/>
      <c r="AN14" s="255"/>
      <c r="AO14" s="256"/>
      <c r="AP14" s="1301">
        <v>0</v>
      </c>
      <c r="AQ14" s="1215"/>
      <c r="AR14" s="1215"/>
      <c r="AS14" s="1215"/>
      <c r="AT14" s="1215"/>
      <c r="AU14" s="1215"/>
      <c r="AV14" s="1215"/>
      <c r="AW14" s="1215"/>
      <c r="AX14" s="1215"/>
      <c r="AY14" s="1215"/>
      <c r="AZ14" s="1215"/>
      <c r="BA14" s="1216"/>
      <c r="BB14" s="1288"/>
      <c r="BC14" s="1288"/>
      <c r="BD14" s="1266">
        <v>0</v>
      </c>
      <c r="BE14" s="1266"/>
      <c r="BF14" s="1266"/>
      <c r="BG14" s="1266"/>
      <c r="BH14" s="1266"/>
      <c r="BI14" s="1266"/>
      <c r="BJ14" s="1266"/>
      <c r="BK14" s="1266"/>
      <c r="BL14" s="1291"/>
      <c r="BM14" s="1291"/>
      <c r="BN14" s="1924">
        <v>0</v>
      </c>
      <c r="BO14" s="1924"/>
      <c r="BP14" s="1924"/>
      <c r="BQ14" s="1924"/>
      <c r="BR14" s="1924"/>
      <c r="BS14" s="1924"/>
      <c r="BT14" s="1924"/>
      <c r="BU14" s="1924"/>
      <c r="BV14" s="1924"/>
      <c r="BW14" s="1924"/>
      <c r="BX14" s="1924"/>
      <c r="BY14" s="1924"/>
      <c r="BZ14" s="1924"/>
      <c r="CA14" s="1924">
        <v>0</v>
      </c>
      <c r="CB14" s="1924"/>
      <c r="CC14" s="1924"/>
      <c r="CD14" s="1924"/>
      <c r="CE14" s="1924"/>
      <c r="CF14" s="1924"/>
      <c r="CG14" s="1924"/>
      <c r="CH14" s="1924"/>
      <c r="CI14" s="1924"/>
      <c r="CJ14" s="1924"/>
      <c r="CK14" s="1924"/>
      <c r="CL14" s="1924"/>
      <c r="CM14" s="1924"/>
      <c r="CN14" s="1288"/>
      <c r="CO14" s="1288"/>
      <c r="CP14" s="1266">
        <v>0</v>
      </c>
      <c r="CQ14" s="1266"/>
      <c r="CR14" s="1266"/>
      <c r="CS14" s="1266"/>
      <c r="CT14" s="1266"/>
      <c r="CU14" s="1266"/>
      <c r="CV14" s="1266"/>
      <c r="CW14" s="1266"/>
      <c r="CX14" s="1291"/>
      <c r="CY14" s="1291"/>
      <c r="CZ14" s="1287"/>
      <c r="DA14" s="1288"/>
      <c r="DB14" s="1266">
        <v>0</v>
      </c>
      <c r="DC14" s="1266"/>
      <c r="DD14" s="1266"/>
      <c r="DE14" s="1266"/>
      <c r="DF14" s="1266"/>
      <c r="DG14" s="1266"/>
      <c r="DH14" s="1266"/>
      <c r="DI14" s="1266"/>
      <c r="DJ14" s="1291"/>
      <c r="DK14" s="1292"/>
      <c r="DL14" s="1924">
        <v>0</v>
      </c>
      <c r="DM14" s="1924"/>
      <c r="DN14" s="1924"/>
      <c r="DO14" s="1924"/>
      <c r="DP14" s="1924"/>
      <c r="DQ14" s="1924"/>
      <c r="DR14" s="1924"/>
      <c r="DS14" s="1924"/>
      <c r="DT14" s="1924"/>
      <c r="DU14" s="1924"/>
      <c r="DV14" s="1924"/>
      <c r="DW14" s="1924"/>
      <c r="DX14" s="1902">
        <v>0</v>
      </c>
      <c r="DY14" s="1903"/>
      <c r="DZ14" s="1903"/>
      <c r="EA14" s="1903"/>
      <c r="EB14" s="1903"/>
      <c r="EC14" s="1903"/>
      <c r="ED14" s="1903"/>
      <c r="EE14" s="1903"/>
      <c r="EF14" s="1903"/>
      <c r="EG14" s="1903"/>
      <c r="EH14" s="1903"/>
      <c r="EI14" s="1971"/>
      <c r="EJ14" s="1924">
        <v>0</v>
      </c>
      <c r="EK14" s="1924"/>
      <c r="EL14" s="1924"/>
      <c r="EM14" s="1924"/>
      <c r="EN14" s="1924"/>
      <c r="EO14" s="1924"/>
      <c r="EP14" s="1924"/>
      <c r="EQ14" s="1924"/>
      <c r="ER14" s="1924"/>
      <c r="ES14" s="1924"/>
      <c r="ET14" s="1924"/>
      <c r="EU14" s="1924"/>
      <c r="EV14" s="1288"/>
      <c r="EW14" s="1288"/>
      <c r="EX14" s="1266">
        <v>0</v>
      </c>
      <c r="EY14" s="1266"/>
      <c r="EZ14" s="1266"/>
      <c r="FA14" s="1266"/>
      <c r="FB14" s="1266"/>
      <c r="FC14" s="1266"/>
      <c r="FD14" s="1266"/>
      <c r="FE14" s="1266"/>
      <c r="FF14" s="1291"/>
      <c r="FG14" s="1996"/>
    </row>
    <row r="15" spans="1:171" ht="14.25" customHeight="1">
      <c r="A15" s="103"/>
      <c r="B15" s="1998" t="s">
        <v>305</v>
      </c>
      <c r="C15" s="1998"/>
      <c r="D15" s="1998"/>
      <c r="E15" s="1998"/>
      <c r="F15" s="1998"/>
      <c r="G15" s="1998"/>
      <c r="H15" s="1998"/>
      <c r="I15" s="1998"/>
      <c r="J15" s="1998"/>
      <c r="K15" s="1998"/>
      <c r="L15" s="1998"/>
      <c r="M15" s="1998"/>
      <c r="N15" s="1998"/>
      <c r="O15" s="1998"/>
      <c r="P15" s="1998"/>
      <c r="Q15" s="1998"/>
      <c r="R15" s="1998"/>
      <c r="S15" s="1999"/>
      <c r="T15" s="1112"/>
      <c r="U15" s="1113"/>
      <c r="V15" s="1113"/>
      <c r="W15" s="1113"/>
      <c r="X15" s="1113"/>
      <c r="Y15" s="1113"/>
      <c r="Z15" s="1113"/>
      <c r="AA15" s="1113"/>
      <c r="AB15" s="1241"/>
      <c r="AC15" s="102"/>
      <c r="AD15" s="254"/>
      <c r="AE15" s="254"/>
      <c r="AF15" s="254"/>
      <c r="AG15" s="254"/>
      <c r="AH15" s="261" t="s">
        <v>122</v>
      </c>
      <c r="AI15" s="1096" t="s">
        <v>350</v>
      </c>
      <c r="AJ15" s="1096"/>
      <c r="AK15" s="1096"/>
      <c r="AL15" s="255" t="s">
        <v>227</v>
      </c>
      <c r="AM15" s="255"/>
      <c r="AN15" s="255"/>
      <c r="AO15" s="256"/>
      <c r="AP15" s="2000">
        <v>0</v>
      </c>
      <c r="AQ15" s="1224"/>
      <c r="AR15" s="1224"/>
      <c r="AS15" s="1224"/>
      <c r="AT15" s="1224"/>
      <c r="AU15" s="1224"/>
      <c r="AV15" s="1224"/>
      <c r="AW15" s="1224"/>
      <c r="AX15" s="1224"/>
      <c r="AY15" s="1224"/>
      <c r="AZ15" s="1224"/>
      <c r="BA15" s="1225"/>
      <c r="BB15" s="1288"/>
      <c r="BC15" s="1288"/>
      <c r="BD15" s="1266">
        <v>0</v>
      </c>
      <c r="BE15" s="1266"/>
      <c r="BF15" s="1266"/>
      <c r="BG15" s="1266"/>
      <c r="BH15" s="1266"/>
      <c r="BI15" s="1266"/>
      <c r="BJ15" s="1266"/>
      <c r="BK15" s="1266"/>
      <c r="BL15" s="1291"/>
      <c r="BM15" s="1291"/>
      <c r="BN15" s="1924">
        <v>0</v>
      </c>
      <c r="BO15" s="1924"/>
      <c r="BP15" s="1924"/>
      <c r="BQ15" s="1924"/>
      <c r="BR15" s="1924"/>
      <c r="BS15" s="1924"/>
      <c r="BT15" s="1924"/>
      <c r="BU15" s="1924"/>
      <c r="BV15" s="1924"/>
      <c r="BW15" s="1924"/>
      <c r="BX15" s="1924"/>
      <c r="BY15" s="1924"/>
      <c r="BZ15" s="1924"/>
      <c r="CA15" s="1924">
        <v>0</v>
      </c>
      <c r="CB15" s="1924"/>
      <c r="CC15" s="1924"/>
      <c r="CD15" s="1924"/>
      <c r="CE15" s="1924"/>
      <c r="CF15" s="1924"/>
      <c r="CG15" s="1924"/>
      <c r="CH15" s="1924"/>
      <c r="CI15" s="1924"/>
      <c r="CJ15" s="1924"/>
      <c r="CK15" s="1924"/>
      <c r="CL15" s="1924"/>
      <c r="CM15" s="1924"/>
      <c r="CN15" s="1288"/>
      <c r="CO15" s="1288"/>
      <c r="CP15" s="1266">
        <v>0</v>
      </c>
      <c r="CQ15" s="1266"/>
      <c r="CR15" s="1266"/>
      <c r="CS15" s="1266"/>
      <c r="CT15" s="1266"/>
      <c r="CU15" s="1266"/>
      <c r="CV15" s="1266"/>
      <c r="CW15" s="1266"/>
      <c r="CX15" s="1291"/>
      <c r="CY15" s="1291"/>
      <c r="CZ15" s="1287"/>
      <c r="DA15" s="1288"/>
      <c r="DB15" s="1266">
        <v>0</v>
      </c>
      <c r="DC15" s="1266"/>
      <c r="DD15" s="1266"/>
      <c r="DE15" s="1266"/>
      <c r="DF15" s="1266"/>
      <c r="DG15" s="1266"/>
      <c r="DH15" s="1266"/>
      <c r="DI15" s="1266"/>
      <c r="DJ15" s="1291"/>
      <c r="DK15" s="1292"/>
      <c r="DL15" s="1907">
        <v>0</v>
      </c>
      <c r="DM15" s="1907"/>
      <c r="DN15" s="1907"/>
      <c r="DO15" s="1907"/>
      <c r="DP15" s="1907"/>
      <c r="DQ15" s="1907"/>
      <c r="DR15" s="1907"/>
      <c r="DS15" s="1907"/>
      <c r="DT15" s="1907"/>
      <c r="DU15" s="1907"/>
      <c r="DV15" s="1907"/>
      <c r="DW15" s="1907"/>
      <c r="DX15" s="1902">
        <v>0</v>
      </c>
      <c r="DY15" s="1903"/>
      <c r="DZ15" s="1903"/>
      <c r="EA15" s="1903"/>
      <c r="EB15" s="1903"/>
      <c r="EC15" s="1903"/>
      <c r="ED15" s="1903"/>
      <c r="EE15" s="1903"/>
      <c r="EF15" s="1903"/>
      <c r="EG15" s="1903"/>
      <c r="EH15" s="1903"/>
      <c r="EI15" s="1971"/>
      <c r="EJ15" s="1907">
        <v>0</v>
      </c>
      <c r="EK15" s="1907"/>
      <c r="EL15" s="1907"/>
      <c r="EM15" s="1907"/>
      <c r="EN15" s="1907"/>
      <c r="EO15" s="1907"/>
      <c r="EP15" s="1907"/>
      <c r="EQ15" s="1907"/>
      <c r="ER15" s="1907"/>
      <c r="ES15" s="1907"/>
      <c r="ET15" s="1907"/>
      <c r="EU15" s="1907"/>
      <c r="EV15" s="2001"/>
      <c r="EW15" s="2001"/>
      <c r="EX15" s="1903">
        <v>0</v>
      </c>
      <c r="EY15" s="1903"/>
      <c r="EZ15" s="1903"/>
      <c r="FA15" s="1903"/>
      <c r="FB15" s="1903"/>
      <c r="FC15" s="1903"/>
      <c r="FD15" s="1903"/>
      <c r="FE15" s="1903"/>
      <c r="FF15" s="2002"/>
      <c r="FG15" s="2003"/>
    </row>
    <row r="16" spans="1:171" s="315" customFormat="1" ht="20.25" customHeight="1">
      <c r="A16" s="102"/>
      <c r="B16" s="1297" t="s">
        <v>306</v>
      </c>
      <c r="C16" s="1297"/>
      <c r="D16" s="1297"/>
      <c r="E16" s="1297"/>
      <c r="F16" s="1297"/>
      <c r="G16" s="1297"/>
      <c r="H16" s="1297"/>
      <c r="I16" s="1297"/>
      <c r="J16" s="1297"/>
      <c r="K16" s="1297"/>
      <c r="L16" s="1297"/>
      <c r="M16" s="1297"/>
      <c r="N16" s="1297"/>
      <c r="O16" s="1297"/>
      <c r="P16" s="1297"/>
      <c r="Q16" s="1297"/>
      <c r="R16" s="1297"/>
      <c r="S16" s="1298"/>
      <c r="T16" s="1112">
        <v>5510</v>
      </c>
      <c r="U16" s="1113"/>
      <c r="V16" s="1113"/>
      <c r="W16" s="1113"/>
      <c r="X16" s="1113"/>
      <c r="Y16" s="1113"/>
      <c r="Z16" s="1113"/>
      <c r="AA16" s="1113"/>
      <c r="AB16" s="1241"/>
      <c r="AC16" s="102"/>
      <c r="AD16" s="254"/>
      <c r="AE16" s="254"/>
      <c r="AF16" s="254"/>
      <c r="AG16" s="254"/>
      <c r="AH16" s="261" t="s">
        <v>122</v>
      </c>
      <c r="AI16" s="1096" t="s">
        <v>352</v>
      </c>
      <c r="AJ16" s="1096"/>
      <c r="AK16" s="1096"/>
      <c r="AL16" s="255" t="s">
        <v>226</v>
      </c>
      <c r="AM16" s="255"/>
      <c r="AN16" s="255"/>
      <c r="AO16" s="256"/>
      <c r="AP16" s="1302">
        <f>AP18+AP20+AP22+AP24+AP26+AP28+AP30</f>
        <v>2650686</v>
      </c>
      <c r="AQ16" s="1221"/>
      <c r="AR16" s="1221"/>
      <c r="AS16" s="1221"/>
      <c r="AT16" s="1221"/>
      <c r="AU16" s="1221"/>
      <c r="AV16" s="1221"/>
      <c r="AW16" s="1221"/>
      <c r="AX16" s="1221"/>
      <c r="AY16" s="1221"/>
      <c r="AZ16" s="1221"/>
      <c r="BA16" s="1221"/>
      <c r="BB16" s="2004" t="s">
        <v>627</v>
      </c>
      <c r="BC16" s="2004"/>
      <c r="BD16" s="2004"/>
      <c r="BE16" s="2004"/>
      <c r="BF16" s="2004"/>
      <c r="BG16" s="2004"/>
      <c r="BH16" s="2004"/>
      <c r="BI16" s="2004"/>
      <c r="BJ16" s="2004"/>
      <c r="BK16" s="2004"/>
      <c r="BL16" s="2004"/>
      <c r="BM16" s="2004"/>
      <c r="BN16" s="1907">
        <f>BN18+BN20+BN22+BN24+BN26+BN28+BN30</f>
        <v>5785451</v>
      </c>
      <c r="BO16" s="1907"/>
      <c r="BP16" s="1907"/>
      <c r="BQ16" s="1907"/>
      <c r="BR16" s="1907"/>
      <c r="BS16" s="1907"/>
      <c r="BT16" s="1907"/>
      <c r="BU16" s="1907"/>
      <c r="BV16" s="1907"/>
      <c r="BW16" s="1907"/>
      <c r="BX16" s="1907"/>
      <c r="BY16" s="1907"/>
      <c r="BZ16" s="1907"/>
      <c r="CA16" s="1907">
        <f>CA18+CA20+CA22+CA24+CA26+CA28+CA30</f>
        <v>252</v>
      </c>
      <c r="CB16" s="1907"/>
      <c r="CC16" s="1907"/>
      <c r="CD16" s="1907"/>
      <c r="CE16" s="1907"/>
      <c r="CF16" s="1907"/>
      <c r="CG16" s="1907"/>
      <c r="CH16" s="1907"/>
      <c r="CI16" s="1907"/>
      <c r="CJ16" s="1907"/>
      <c r="CK16" s="1907"/>
      <c r="CL16" s="1907"/>
      <c r="CM16" s="1907"/>
      <c r="CN16" s="2004" t="s">
        <v>646</v>
      </c>
      <c r="CO16" s="2004"/>
      <c r="CP16" s="2004"/>
      <c r="CQ16" s="2004"/>
      <c r="CR16" s="2004"/>
      <c r="CS16" s="2004"/>
      <c r="CT16" s="2004"/>
      <c r="CU16" s="2004"/>
      <c r="CV16" s="2004"/>
      <c r="CW16" s="2004"/>
      <c r="CX16" s="2004"/>
      <c r="CY16" s="2004"/>
      <c r="CZ16" s="2004" t="s">
        <v>628</v>
      </c>
      <c r="DA16" s="2004"/>
      <c r="DB16" s="2004"/>
      <c r="DC16" s="2004"/>
      <c r="DD16" s="2004"/>
      <c r="DE16" s="2004"/>
      <c r="DF16" s="2004"/>
      <c r="DG16" s="2004"/>
      <c r="DH16" s="2004"/>
      <c r="DI16" s="2004"/>
      <c r="DJ16" s="2004"/>
      <c r="DK16" s="2004"/>
      <c r="DL16" s="1994">
        <f>DL18+DL20+DL22+DL24+DL26+DL28+DL30</f>
        <v>48683</v>
      </c>
      <c r="DM16" s="1994"/>
      <c r="DN16" s="1994"/>
      <c r="DO16" s="1994"/>
      <c r="DP16" s="1994"/>
      <c r="DQ16" s="1994"/>
      <c r="DR16" s="1994"/>
      <c r="DS16" s="1994"/>
      <c r="DT16" s="1994"/>
      <c r="DU16" s="1994"/>
      <c r="DV16" s="1994"/>
      <c r="DW16" s="1994"/>
      <c r="DX16" s="1221">
        <v>325418</v>
      </c>
      <c r="DY16" s="1221"/>
      <c r="DZ16" s="1221"/>
      <c r="EA16" s="1221"/>
      <c r="EB16" s="1221"/>
      <c r="EC16" s="1221"/>
      <c r="ED16" s="1221"/>
      <c r="EE16" s="1221"/>
      <c r="EF16" s="1221"/>
      <c r="EG16" s="1221"/>
      <c r="EH16" s="1221"/>
      <c r="EI16" s="1222"/>
      <c r="EJ16" s="2008">
        <f t="shared" ref="EJ16:EJ31" si="0">AP16+BN16+CA16+CN16</f>
        <v>3107843</v>
      </c>
      <c r="EK16" s="1994"/>
      <c r="EL16" s="1994"/>
      <c r="EM16" s="1994"/>
      <c r="EN16" s="1994"/>
      <c r="EO16" s="1994"/>
      <c r="EP16" s="1994"/>
      <c r="EQ16" s="1994"/>
      <c r="ER16" s="1994"/>
      <c r="ES16" s="1994"/>
      <c r="ET16" s="1994"/>
      <c r="EU16" s="1994"/>
      <c r="EV16" s="2008" t="s">
        <v>648</v>
      </c>
      <c r="EW16" s="2008"/>
      <c r="EX16" s="2008"/>
      <c r="EY16" s="2008"/>
      <c r="EZ16" s="2008"/>
      <c r="FA16" s="2008"/>
      <c r="FB16" s="2008"/>
      <c r="FC16" s="2008"/>
      <c r="FD16" s="2008"/>
      <c r="FE16" s="2008"/>
      <c r="FF16" s="2008"/>
      <c r="FG16" s="2008"/>
      <c r="FO16" s="402"/>
    </row>
    <row r="17" spans="1:163" s="322" customFormat="1" ht="20.25" customHeight="1">
      <c r="A17" s="316"/>
      <c r="B17" s="1299"/>
      <c r="C17" s="1299"/>
      <c r="D17" s="1299"/>
      <c r="E17" s="1299"/>
      <c r="F17" s="1299"/>
      <c r="G17" s="1299"/>
      <c r="H17" s="1299"/>
      <c r="I17" s="1299"/>
      <c r="J17" s="1299"/>
      <c r="K17" s="1299"/>
      <c r="L17" s="1299"/>
      <c r="M17" s="1299"/>
      <c r="N17" s="1299"/>
      <c r="O17" s="1299"/>
      <c r="P17" s="1299"/>
      <c r="Q17" s="1299"/>
      <c r="R17" s="1299"/>
      <c r="S17" s="1300"/>
      <c r="T17" s="2009">
        <v>5530</v>
      </c>
      <c r="U17" s="2010"/>
      <c r="V17" s="2010"/>
      <c r="W17" s="2010"/>
      <c r="X17" s="2010"/>
      <c r="Y17" s="2010"/>
      <c r="Z17" s="2010"/>
      <c r="AA17" s="2010"/>
      <c r="AB17" s="2011"/>
      <c r="AC17" s="317"/>
      <c r="AD17" s="318"/>
      <c r="AE17" s="318"/>
      <c r="AF17" s="318"/>
      <c r="AG17" s="318"/>
      <c r="AH17" s="319" t="s">
        <v>122</v>
      </c>
      <c r="AI17" s="2012" t="s">
        <v>350</v>
      </c>
      <c r="AJ17" s="2012"/>
      <c r="AK17" s="2012"/>
      <c r="AL17" s="320" t="s">
        <v>227</v>
      </c>
      <c r="AM17" s="320"/>
      <c r="AN17" s="320"/>
      <c r="AO17" s="321"/>
      <c r="AP17" s="1982">
        <f>AP19+AP21+AP23+AP25+AP27+AP29+AP31</f>
        <v>2751144</v>
      </c>
      <c r="AQ17" s="1218"/>
      <c r="AR17" s="1218"/>
      <c r="AS17" s="1218"/>
      <c r="AT17" s="1218"/>
      <c r="AU17" s="1218"/>
      <c r="AV17" s="1218"/>
      <c r="AW17" s="1218"/>
      <c r="AX17" s="1218"/>
      <c r="AY17" s="1218"/>
      <c r="AZ17" s="1218"/>
      <c r="BA17" s="1218"/>
      <c r="BB17" s="2004">
        <f>BB19+BB21+BB23+BB25+BB27+BB29+BB31</f>
        <v>0</v>
      </c>
      <c r="BC17" s="2004"/>
      <c r="BD17" s="2004"/>
      <c r="BE17" s="2004"/>
      <c r="BF17" s="2004"/>
      <c r="BG17" s="2004"/>
      <c r="BH17" s="2004"/>
      <c r="BI17" s="2004"/>
      <c r="BJ17" s="2004"/>
      <c r="BK17" s="2004"/>
      <c r="BL17" s="2004"/>
      <c r="BM17" s="2004"/>
      <c r="BN17" s="1907">
        <f>BN19+BN21+BN23+BN25+BN27+BN29+BN31</f>
        <v>4216818</v>
      </c>
      <c r="BO17" s="1907"/>
      <c r="BP17" s="1907"/>
      <c r="BQ17" s="1907"/>
      <c r="BR17" s="1907"/>
      <c r="BS17" s="1907"/>
      <c r="BT17" s="1907"/>
      <c r="BU17" s="1907"/>
      <c r="BV17" s="1907"/>
      <c r="BW17" s="1907"/>
      <c r="BX17" s="1907"/>
      <c r="BY17" s="1907"/>
      <c r="BZ17" s="1907"/>
      <c r="CA17" s="1907">
        <f>CA19+CA21+CA23+CA25+CA27+CA29+CA31</f>
        <v>92</v>
      </c>
      <c r="CB17" s="1907"/>
      <c r="CC17" s="1907"/>
      <c r="CD17" s="1907"/>
      <c r="CE17" s="1907"/>
      <c r="CF17" s="1907"/>
      <c r="CG17" s="1907"/>
      <c r="CH17" s="1907"/>
      <c r="CI17" s="1907"/>
      <c r="CJ17" s="1907"/>
      <c r="CK17" s="1907"/>
      <c r="CL17" s="1907"/>
      <c r="CM17" s="1907"/>
      <c r="CN17" s="2004" t="s">
        <v>645</v>
      </c>
      <c r="CO17" s="2004"/>
      <c r="CP17" s="2004"/>
      <c r="CQ17" s="2004"/>
      <c r="CR17" s="2004"/>
      <c r="CS17" s="2004"/>
      <c r="CT17" s="2004"/>
      <c r="CU17" s="2004"/>
      <c r="CV17" s="2004"/>
      <c r="CW17" s="2004"/>
      <c r="CX17" s="2004"/>
      <c r="CY17" s="2004"/>
      <c r="CZ17" s="2004" t="s">
        <v>647</v>
      </c>
      <c r="DA17" s="2004"/>
      <c r="DB17" s="2004"/>
      <c r="DC17" s="2004"/>
      <c r="DD17" s="2004"/>
      <c r="DE17" s="2004"/>
      <c r="DF17" s="2004"/>
      <c r="DG17" s="2004"/>
      <c r="DH17" s="2004"/>
      <c r="DI17" s="2004"/>
      <c r="DJ17" s="2004"/>
      <c r="DK17" s="2004"/>
      <c r="DL17" s="1907">
        <f>DL19+DL21+DL23+DL25+DL27+DL29+DL31</f>
        <v>19468</v>
      </c>
      <c r="DM17" s="1907"/>
      <c r="DN17" s="1907"/>
      <c r="DO17" s="1907"/>
      <c r="DP17" s="1907"/>
      <c r="DQ17" s="1907"/>
      <c r="DR17" s="1907"/>
      <c r="DS17" s="1907"/>
      <c r="DT17" s="1907"/>
      <c r="DU17" s="1907"/>
      <c r="DV17" s="1907"/>
      <c r="DW17" s="1907"/>
      <c r="DX17" s="1218">
        <v>318600</v>
      </c>
      <c r="DY17" s="1218"/>
      <c r="DZ17" s="1218"/>
      <c r="EA17" s="1218"/>
      <c r="EB17" s="1218"/>
      <c r="EC17" s="1218"/>
      <c r="ED17" s="1218"/>
      <c r="EE17" s="1218"/>
      <c r="EF17" s="1218"/>
      <c r="EG17" s="1218"/>
      <c r="EH17" s="1218"/>
      <c r="EI17" s="1219"/>
      <c r="EJ17" s="2004">
        <f t="shared" si="0"/>
        <v>2653197</v>
      </c>
      <c r="EK17" s="1907"/>
      <c r="EL17" s="1907"/>
      <c r="EM17" s="1907"/>
      <c r="EN17" s="1907"/>
      <c r="EO17" s="1907"/>
      <c r="EP17" s="1907"/>
      <c r="EQ17" s="1907"/>
      <c r="ER17" s="1907"/>
      <c r="ES17" s="1907"/>
      <c r="ET17" s="1907"/>
      <c r="EU17" s="1907"/>
      <c r="EV17" s="2008" t="s">
        <v>627</v>
      </c>
      <c r="EW17" s="2008"/>
      <c r="EX17" s="2008"/>
      <c r="EY17" s="2008"/>
      <c r="EZ17" s="2008"/>
      <c r="FA17" s="2008"/>
      <c r="FB17" s="2008"/>
      <c r="FC17" s="2008"/>
      <c r="FD17" s="2008"/>
      <c r="FE17" s="2008"/>
      <c r="FF17" s="2008"/>
      <c r="FG17" s="2008"/>
    </row>
    <row r="18" spans="1:163" ht="18.75" customHeight="1">
      <c r="A18" s="102"/>
      <c r="B18" s="1905" t="s">
        <v>136</v>
      </c>
      <c r="C18" s="1905"/>
      <c r="D18" s="1905"/>
      <c r="E18" s="1905"/>
      <c r="F18" s="1905"/>
      <c r="G18" s="1905"/>
      <c r="H18" s="1905"/>
      <c r="I18" s="1905"/>
      <c r="J18" s="1905"/>
      <c r="K18" s="1905"/>
      <c r="L18" s="1905"/>
      <c r="M18" s="1905"/>
      <c r="N18" s="1905"/>
      <c r="O18" s="1905"/>
      <c r="P18" s="1905"/>
      <c r="Q18" s="1905"/>
      <c r="R18" s="1905"/>
      <c r="S18" s="1906"/>
      <c r="T18" s="1112"/>
      <c r="U18" s="1113"/>
      <c r="V18" s="1113"/>
      <c r="W18" s="1113"/>
      <c r="X18" s="1113"/>
      <c r="Y18" s="1113"/>
      <c r="Z18" s="1113"/>
      <c r="AA18" s="1113"/>
      <c r="AB18" s="1241"/>
      <c r="AC18" s="102"/>
      <c r="AD18" s="254"/>
      <c r="AE18" s="254"/>
      <c r="AF18" s="254"/>
      <c r="AG18" s="254"/>
      <c r="AH18" s="261" t="s">
        <v>122</v>
      </c>
      <c r="AI18" s="1096" t="s">
        <v>352</v>
      </c>
      <c r="AJ18" s="1096"/>
      <c r="AK18" s="1096"/>
      <c r="AL18" s="255" t="s">
        <v>226</v>
      </c>
      <c r="AM18" s="255"/>
      <c r="AN18" s="255"/>
      <c r="AO18" s="256"/>
      <c r="AP18" s="1918">
        <v>2456360</v>
      </c>
      <c r="AQ18" s="1910"/>
      <c r="AR18" s="1910"/>
      <c r="AS18" s="1910"/>
      <c r="AT18" s="1910"/>
      <c r="AU18" s="1910"/>
      <c r="AV18" s="1910"/>
      <c r="AW18" s="1910"/>
      <c r="AX18" s="1910"/>
      <c r="AY18" s="1910"/>
      <c r="AZ18" s="1910"/>
      <c r="BA18" s="1911"/>
      <c r="BB18" s="2005" t="s">
        <v>627</v>
      </c>
      <c r="BC18" s="2006"/>
      <c r="BD18" s="2006"/>
      <c r="BE18" s="2006"/>
      <c r="BF18" s="2006"/>
      <c r="BG18" s="2006"/>
      <c r="BH18" s="2006"/>
      <c r="BI18" s="2006"/>
      <c r="BJ18" s="2006"/>
      <c r="BK18" s="2006"/>
      <c r="BL18" s="2006"/>
      <c r="BM18" s="2007"/>
      <c r="BN18" s="1930">
        <f>5021734-134685+126818</f>
        <v>5013867</v>
      </c>
      <c r="BO18" s="1930"/>
      <c r="BP18" s="1930"/>
      <c r="BQ18" s="1930"/>
      <c r="BR18" s="1930"/>
      <c r="BS18" s="1930"/>
      <c r="BT18" s="1930"/>
      <c r="BU18" s="1930"/>
      <c r="BV18" s="1930"/>
      <c r="BW18" s="1930"/>
      <c r="BX18" s="1930"/>
      <c r="BY18" s="1930"/>
      <c r="BZ18" s="1930"/>
      <c r="CA18" s="1930">
        <v>0</v>
      </c>
      <c r="CB18" s="1930"/>
      <c r="CC18" s="1930"/>
      <c r="CD18" s="1930"/>
      <c r="CE18" s="1930"/>
      <c r="CF18" s="1930"/>
      <c r="CG18" s="1930"/>
      <c r="CH18" s="1930"/>
      <c r="CI18" s="1930"/>
      <c r="CJ18" s="1930"/>
      <c r="CK18" s="1930"/>
      <c r="CL18" s="1930"/>
      <c r="CM18" s="1930"/>
      <c r="CN18" s="2005" t="s">
        <v>631</v>
      </c>
      <c r="CO18" s="2006"/>
      <c r="CP18" s="2006"/>
      <c r="CQ18" s="2006"/>
      <c r="CR18" s="2006"/>
      <c r="CS18" s="2006"/>
      <c r="CT18" s="2006"/>
      <c r="CU18" s="2006"/>
      <c r="CV18" s="2006"/>
      <c r="CW18" s="2006"/>
      <c r="CX18" s="2006"/>
      <c r="CY18" s="2007"/>
      <c r="CZ18" s="2005" t="s">
        <v>628</v>
      </c>
      <c r="DA18" s="2006"/>
      <c r="DB18" s="2006"/>
      <c r="DC18" s="2006"/>
      <c r="DD18" s="2006"/>
      <c r="DE18" s="2006"/>
      <c r="DF18" s="2006"/>
      <c r="DG18" s="2006"/>
      <c r="DH18" s="2006"/>
      <c r="DI18" s="2006"/>
      <c r="DJ18" s="2006"/>
      <c r="DK18" s="2007"/>
      <c r="DL18" s="2013" t="s">
        <v>629</v>
      </c>
      <c r="DM18" s="2013"/>
      <c r="DN18" s="2013"/>
      <c r="DO18" s="2013"/>
      <c r="DP18" s="2013"/>
      <c r="DQ18" s="2013"/>
      <c r="DR18" s="2013"/>
      <c r="DS18" s="2013"/>
      <c r="DT18" s="2013"/>
      <c r="DU18" s="2013"/>
      <c r="DV18" s="2013"/>
      <c r="DW18" s="2013"/>
      <c r="DX18" s="2014">
        <f>374101-DL18</f>
        <v>325418</v>
      </c>
      <c r="DY18" s="2014"/>
      <c r="DZ18" s="2014"/>
      <c r="EA18" s="2014"/>
      <c r="EB18" s="2014"/>
      <c r="EC18" s="2014"/>
      <c r="ED18" s="2014"/>
      <c r="EE18" s="2014"/>
      <c r="EF18" s="2014"/>
      <c r="EG18" s="2014"/>
      <c r="EH18" s="2014"/>
      <c r="EI18" s="2014"/>
      <c r="EJ18" s="2004">
        <f t="shared" si="0"/>
        <v>2615107</v>
      </c>
      <c r="EK18" s="1907"/>
      <c r="EL18" s="1907"/>
      <c r="EM18" s="1907"/>
      <c r="EN18" s="1907"/>
      <c r="EO18" s="1907"/>
      <c r="EP18" s="1907"/>
      <c r="EQ18" s="1907"/>
      <c r="ER18" s="1907"/>
      <c r="ES18" s="1907"/>
      <c r="ET18" s="1907"/>
      <c r="EU18" s="1907"/>
      <c r="EV18" s="2008" t="s">
        <v>648</v>
      </c>
      <c r="EW18" s="2008"/>
      <c r="EX18" s="2008"/>
      <c r="EY18" s="2008"/>
      <c r="EZ18" s="2008"/>
      <c r="FA18" s="2008"/>
      <c r="FB18" s="2008"/>
      <c r="FC18" s="2008"/>
      <c r="FD18" s="2008"/>
      <c r="FE18" s="2008"/>
      <c r="FF18" s="2008"/>
      <c r="FG18" s="2008"/>
    </row>
    <row r="19" spans="1:163" s="322" customFormat="1" ht="22.5" customHeight="1">
      <c r="A19" s="316"/>
      <c r="B19" s="2019" t="s">
        <v>537</v>
      </c>
      <c r="C19" s="2019"/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20"/>
      <c r="T19" s="2009"/>
      <c r="U19" s="2010"/>
      <c r="V19" s="2010"/>
      <c r="W19" s="2010"/>
      <c r="X19" s="2010"/>
      <c r="Y19" s="2010"/>
      <c r="Z19" s="2010"/>
      <c r="AA19" s="2010"/>
      <c r="AB19" s="2011"/>
      <c r="AC19" s="317"/>
      <c r="AD19" s="318"/>
      <c r="AE19" s="318"/>
      <c r="AF19" s="318"/>
      <c r="AG19" s="318"/>
      <c r="AH19" s="319" t="s">
        <v>122</v>
      </c>
      <c r="AI19" s="2012" t="s">
        <v>350</v>
      </c>
      <c r="AJ19" s="2012"/>
      <c r="AK19" s="2012"/>
      <c r="AL19" s="320" t="s">
        <v>227</v>
      </c>
      <c r="AM19" s="320"/>
      <c r="AN19" s="320"/>
      <c r="AO19" s="321"/>
      <c r="AP19" s="1918">
        <v>2478262</v>
      </c>
      <c r="AQ19" s="1910"/>
      <c r="AR19" s="1910"/>
      <c r="AS19" s="1910"/>
      <c r="AT19" s="1910"/>
      <c r="AU19" s="1910"/>
      <c r="AV19" s="1910"/>
      <c r="AW19" s="1910"/>
      <c r="AX19" s="1910"/>
      <c r="AY19" s="1910"/>
      <c r="AZ19" s="1910"/>
      <c r="BA19" s="1911"/>
      <c r="BB19" s="2005" t="s">
        <v>630</v>
      </c>
      <c r="BC19" s="2006"/>
      <c r="BD19" s="2006"/>
      <c r="BE19" s="2006"/>
      <c r="BF19" s="2006"/>
      <c r="BG19" s="2006"/>
      <c r="BH19" s="2006"/>
      <c r="BI19" s="2006"/>
      <c r="BJ19" s="2006"/>
      <c r="BK19" s="2006"/>
      <c r="BL19" s="2006"/>
      <c r="BM19" s="2007"/>
      <c r="BN19" s="1930">
        <f>3757523+117233-31710</f>
        <v>3843046</v>
      </c>
      <c r="BO19" s="1930"/>
      <c r="BP19" s="1930"/>
      <c r="BQ19" s="1930"/>
      <c r="BR19" s="1930"/>
      <c r="BS19" s="1930"/>
      <c r="BT19" s="1930"/>
      <c r="BU19" s="1930"/>
      <c r="BV19" s="1930"/>
      <c r="BW19" s="1930"/>
      <c r="BX19" s="1930"/>
      <c r="BY19" s="1930"/>
      <c r="BZ19" s="1930"/>
      <c r="CA19" s="1930">
        <v>0</v>
      </c>
      <c r="CB19" s="1930"/>
      <c r="CC19" s="1930"/>
      <c r="CD19" s="1930"/>
      <c r="CE19" s="1930"/>
      <c r="CF19" s="1930"/>
      <c r="CG19" s="1930"/>
      <c r="CH19" s="1930"/>
      <c r="CI19" s="1930"/>
      <c r="CJ19" s="1930"/>
      <c r="CK19" s="1930"/>
      <c r="CL19" s="1930"/>
      <c r="CM19" s="1930"/>
      <c r="CN19" s="2005" t="s">
        <v>632</v>
      </c>
      <c r="CO19" s="2006"/>
      <c r="CP19" s="2006"/>
      <c r="CQ19" s="2006"/>
      <c r="CR19" s="2006"/>
      <c r="CS19" s="2006"/>
      <c r="CT19" s="2006"/>
      <c r="CU19" s="2006"/>
      <c r="CV19" s="2006"/>
      <c r="CW19" s="2006"/>
      <c r="CX19" s="2006"/>
      <c r="CY19" s="2007"/>
      <c r="CZ19" s="2005" t="s">
        <v>647</v>
      </c>
      <c r="DA19" s="2006"/>
      <c r="DB19" s="2006"/>
      <c r="DC19" s="2006"/>
      <c r="DD19" s="2006"/>
      <c r="DE19" s="2006"/>
      <c r="DF19" s="2006"/>
      <c r="DG19" s="2006"/>
      <c r="DH19" s="2006"/>
      <c r="DI19" s="2006"/>
      <c r="DJ19" s="2006"/>
      <c r="DK19" s="2007"/>
      <c r="DL19" s="1930">
        <v>19468</v>
      </c>
      <c r="DM19" s="1930"/>
      <c r="DN19" s="1930"/>
      <c r="DO19" s="1930"/>
      <c r="DP19" s="1930"/>
      <c r="DQ19" s="1930"/>
      <c r="DR19" s="1930"/>
      <c r="DS19" s="1930"/>
      <c r="DT19" s="1930"/>
      <c r="DU19" s="1930"/>
      <c r="DV19" s="1930"/>
      <c r="DW19" s="1930"/>
      <c r="DX19" s="1924">
        <f>317158+1442</f>
        <v>318600</v>
      </c>
      <c r="DY19" s="1924"/>
      <c r="DZ19" s="1924"/>
      <c r="EA19" s="1924"/>
      <c r="EB19" s="1924"/>
      <c r="EC19" s="1924"/>
      <c r="ED19" s="1924"/>
      <c r="EE19" s="1924"/>
      <c r="EF19" s="1924"/>
      <c r="EG19" s="1924"/>
      <c r="EH19" s="1924"/>
      <c r="EI19" s="1924"/>
      <c r="EJ19" s="2004">
        <f t="shared" si="0"/>
        <v>2456360</v>
      </c>
      <c r="EK19" s="1907"/>
      <c r="EL19" s="1907"/>
      <c r="EM19" s="1907"/>
      <c r="EN19" s="1907"/>
      <c r="EO19" s="1907"/>
      <c r="EP19" s="1907"/>
      <c r="EQ19" s="1907"/>
      <c r="ER19" s="1907"/>
      <c r="ES19" s="1907"/>
      <c r="ET19" s="1907"/>
      <c r="EU19" s="1907"/>
      <c r="EV19" s="2008" t="s">
        <v>627</v>
      </c>
      <c r="EW19" s="2008"/>
      <c r="EX19" s="2008"/>
      <c r="EY19" s="2008"/>
      <c r="EZ19" s="2008"/>
      <c r="FA19" s="2008"/>
      <c r="FB19" s="2008"/>
      <c r="FC19" s="2008"/>
      <c r="FD19" s="2008"/>
      <c r="FE19" s="2008"/>
      <c r="FF19" s="2008"/>
      <c r="FG19" s="2008"/>
    </row>
    <row r="20" spans="1:163" ht="18" customHeight="1">
      <c r="A20" s="102"/>
      <c r="B20" s="2015" t="s">
        <v>538</v>
      </c>
      <c r="C20" s="2015"/>
      <c r="D20" s="2015"/>
      <c r="E20" s="2015"/>
      <c r="F20" s="2015"/>
      <c r="G20" s="2015"/>
      <c r="H20" s="2015"/>
      <c r="I20" s="2015"/>
      <c r="J20" s="2015"/>
      <c r="K20" s="2015"/>
      <c r="L20" s="2015"/>
      <c r="M20" s="2015"/>
      <c r="N20" s="2015"/>
      <c r="O20" s="2015"/>
      <c r="P20" s="2015"/>
      <c r="Q20" s="2015"/>
      <c r="R20" s="2015"/>
      <c r="S20" s="2016"/>
      <c r="T20" s="1112"/>
      <c r="U20" s="1113"/>
      <c r="V20" s="1113"/>
      <c r="W20" s="1113"/>
      <c r="X20" s="1113"/>
      <c r="Y20" s="1113"/>
      <c r="Z20" s="1113"/>
      <c r="AA20" s="1113"/>
      <c r="AB20" s="1241"/>
      <c r="AC20" s="102"/>
      <c r="AD20" s="254"/>
      <c r="AE20" s="254"/>
      <c r="AF20" s="254"/>
      <c r="AG20" s="254"/>
      <c r="AH20" s="261" t="s">
        <v>122</v>
      </c>
      <c r="AI20" s="1096" t="s">
        <v>352</v>
      </c>
      <c r="AJ20" s="1096"/>
      <c r="AK20" s="1096"/>
      <c r="AL20" s="255" t="s">
        <v>226</v>
      </c>
      <c r="AM20" s="255"/>
      <c r="AN20" s="255"/>
      <c r="AO20" s="256"/>
      <c r="AP20" s="1918">
        <f>83065-45439</f>
        <v>37626</v>
      </c>
      <c r="AQ20" s="1910"/>
      <c r="AR20" s="1910"/>
      <c r="AS20" s="1910"/>
      <c r="AT20" s="1910"/>
      <c r="AU20" s="1910"/>
      <c r="AV20" s="1910"/>
      <c r="AW20" s="1910"/>
      <c r="AX20" s="1910"/>
      <c r="AY20" s="1910"/>
      <c r="AZ20" s="1910"/>
      <c r="BA20" s="1911"/>
      <c r="BB20" s="2005">
        <v>0</v>
      </c>
      <c r="BC20" s="2006"/>
      <c r="BD20" s="2006"/>
      <c r="BE20" s="2006"/>
      <c r="BF20" s="2006"/>
      <c r="BG20" s="2006"/>
      <c r="BH20" s="2006"/>
      <c r="BI20" s="2006"/>
      <c r="BJ20" s="2006"/>
      <c r="BK20" s="2006"/>
      <c r="BL20" s="2006"/>
      <c r="BM20" s="2007"/>
      <c r="BN20" s="1930">
        <f>297077-36</f>
        <v>297041</v>
      </c>
      <c r="BO20" s="1930"/>
      <c r="BP20" s="1930"/>
      <c r="BQ20" s="1930"/>
      <c r="BR20" s="1930"/>
      <c r="BS20" s="1930"/>
      <c r="BT20" s="1930"/>
      <c r="BU20" s="1930"/>
      <c r="BV20" s="1930"/>
      <c r="BW20" s="1930"/>
      <c r="BX20" s="1930"/>
      <c r="BY20" s="1930"/>
      <c r="BZ20" s="1930"/>
      <c r="CA20" s="1930">
        <v>0</v>
      </c>
      <c r="CB20" s="1930"/>
      <c r="CC20" s="1930"/>
      <c r="CD20" s="1930"/>
      <c r="CE20" s="1930"/>
      <c r="CF20" s="1930"/>
      <c r="CG20" s="1930"/>
      <c r="CH20" s="1930"/>
      <c r="CI20" s="1930"/>
      <c r="CJ20" s="1930"/>
      <c r="CK20" s="1930"/>
      <c r="CL20" s="1930"/>
      <c r="CM20" s="1930"/>
      <c r="CN20" s="2005" t="s">
        <v>633</v>
      </c>
      <c r="CO20" s="2006"/>
      <c r="CP20" s="2006"/>
      <c r="CQ20" s="2006"/>
      <c r="CR20" s="2006"/>
      <c r="CS20" s="2006"/>
      <c r="CT20" s="2006"/>
      <c r="CU20" s="2006"/>
      <c r="CV20" s="2006"/>
      <c r="CW20" s="2006"/>
      <c r="CX20" s="2006"/>
      <c r="CY20" s="2007"/>
      <c r="CZ20" s="2005">
        <v>0</v>
      </c>
      <c r="DA20" s="2006"/>
      <c r="DB20" s="2006"/>
      <c r="DC20" s="2006"/>
      <c r="DD20" s="2006"/>
      <c r="DE20" s="2006"/>
      <c r="DF20" s="2006"/>
      <c r="DG20" s="2006"/>
      <c r="DH20" s="2006"/>
      <c r="DI20" s="2006"/>
      <c r="DJ20" s="2006"/>
      <c r="DK20" s="2007"/>
      <c r="DL20" s="1930">
        <v>0</v>
      </c>
      <c r="DM20" s="1930"/>
      <c r="DN20" s="1930"/>
      <c r="DO20" s="1930"/>
      <c r="DP20" s="1930"/>
      <c r="DQ20" s="1930"/>
      <c r="DR20" s="1930"/>
      <c r="DS20" s="1930"/>
      <c r="DT20" s="1930"/>
      <c r="DU20" s="1930"/>
      <c r="DV20" s="1930"/>
      <c r="DW20" s="1930"/>
      <c r="DX20" s="1924">
        <v>0</v>
      </c>
      <c r="DY20" s="1924"/>
      <c r="DZ20" s="1924"/>
      <c r="EA20" s="1924"/>
      <c r="EB20" s="1924"/>
      <c r="EC20" s="1924"/>
      <c r="ED20" s="1924"/>
      <c r="EE20" s="1924"/>
      <c r="EF20" s="1924"/>
      <c r="EG20" s="1924"/>
      <c r="EH20" s="1924"/>
      <c r="EI20" s="1924"/>
      <c r="EJ20" s="2004">
        <f t="shared" si="0"/>
        <v>72465</v>
      </c>
      <c r="EK20" s="1907"/>
      <c r="EL20" s="1907"/>
      <c r="EM20" s="1907"/>
      <c r="EN20" s="1907"/>
      <c r="EO20" s="1907"/>
      <c r="EP20" s="1907"/>
      <c r="EQ20" s="1907"/>
      <c r="ER20" s="1907"/>
      <c r="ES20" s="1907"/>
      <c r="ET20" s="1907"/>
      <c r="EU20" s="1907"/>
      <c r="EV20" s="1994">
        <f t="shared" ref="EV20:EV31" si="1">BB20+CZ20-DL20</f>
        <v>0</v>
      </c>
      <c r="EW20" s="1994"/>
      <c r="EX20" s="1994"/>
      <c r="EY20" s="1994"/>
      <c r="EZ20" s="1994"/>
      <c r="FA20" s="1994"/>
      <c r="FB20" s="1994"/>
      <c r="FC20" s="1994"/>
      <c r="FD20" s="1994"/>
      <c r="FE20" s="1994"/>
      <c r="FF20" s="1994"/>
      <c r="FG20" s="1994"/>
    </row>
    <row r="21" spans="1:163" s="322" customFormat="1" ht="15.75" customHeight="1">
      <c r="A21" s="316"/>
      <c r="B21" s="2017"/>
      <c r="C21" s="2017"/>
      <c r="D21" s="2017"/>
      <c r="E21" s="2017"/>
      <c r="F21" s="2017"/>
      <c r="G21" s="2017"/>
      <c r="H21" s="2017"/>
      <c r="I21" s="2017"/>
      <c r="J21" s="2017"/>
      <c r="K21" s="2017"/>
      <c r="L21" s="2017"/>
      <c r="M21" s="2017"/>
      <c r="N21" s="2017"/>
      <c r="O21" s="2017"/>
      <c r="P21" s="2017"/>
      <c r="Q21" s="2017"/>
      <c r="R21" s="2017"/>
      <c r="S21" s="2018"/>
      <c r="T21" s="2009"/>
      <c r="U21" s="2010"/>
      <c r="V21" s="2010"/>
      <c r="W21" s="2010"/>
      <c r="X21" s="2010"/>
      <c r="Y21" s="2010"/>
      <c r="Z21" s="2010"/>
      <c r="AA21" s="2010"/>
      <c r="AB21" s="2011"/>
      <c r="AC21" s="317"/>
      <c r="AD21" s="318"/>
      <c r="AE21" s="318"/>
      <c r="AF21" s="318"/>
      <c r="AG21" s="318"/>
      <c r="AH21" s="319" t="s">
        <v>122</v>
      </c>
      <c r="AI21" s="2012" t="s">
        <v>350</v>
      </c>
      <c r="AJ21" s="2012"/>
      <c r="AK21" s="2012"/>
      <c r="AL21" s="320" t="s">
        <v>227</v>
      </c>
      <c r="AM21" s="320"/>
      <c r="AN21" s="320"/>
      <c r="AO21" s="321"/>
      <c r="AP21" s="1918">
        <f>33623-14940</f>
        <v>18683</v>
      </c>
      <c r="AQ21" s="1910"/>
      <c r="AR21" s="1910"/>
      <c r="AS21" s="1910"/>
      <c r="AT21" s="1910"/>
      <c r="AU21" s="1910"/>
      <c r="AV21" s="1910"/>
      <c r="AW21" s="1910"/>
      <c r="AX21" s="1910"/>
      <c r="AY21" s="1910"/>
      <c r="AZ21" s="1910"/>
      <c r="BA21" s="1911"/>
      <c r="BB21" s="2005">
        <v>0</v>
      </c>
      <c r="BC21" s="2006"/>
      <c r="BD21" s="2006"/>
      <c r="BE21" s="2006"/>
      <c r="BF21" s="2006"/>
      <c r="BG21" s="2006"/>
      <c r="BH21" s="2006"/>
      <c r="BI21" s="2006"/>
      <c r="BJ21" s="2006"/>
      <c r="BK21" s="2006"/>
      <c r="BL21" s="2006"/>
      <c r="BM21" s="2007"/>
      <c r="BN21" s="1930">
        <v>191779</v>
      </c>
      <c r="BO21" s="1930"/>
      <c r="BP21" s="1930"/>
      <c r="BQ21" s="1930"/>
      <c r="BR21" s="1930"/>
      <c r="BS21" s="1930"/>
      <c r="BT21" s="1930"/>
      <c r="BU21" s="1930"/>
      <c r="BV21" s="1930"/>
      <c r="BW21" s="1930"/>
      <c r="BX21" s="1930"/>
      <c r="BY21" s="1930"/>
      <c r="BZ21" s="1930"/>
      <c r="CA21" s="1930">
        <v>0</v>
      </c>
      <c r="CB21" s="1930"/>
      <c r="CC21" s="1930"/>
      <c r="CD21" s="1930"/>
      <c r="CE21" s="1930"/>
      <c r="CF21" s="1930"/>
      <c r="CG21" s="1930"/>
      <c r="CH21" s="1930"/>
      <c r="CI21" s="1930"/>
      <c r="CJ21" s="1930"/>
      <c r="CK21" s="1930"/>
      <c r="CL21" s="1930"/>
      <c r="CM21" s="1930"/>
      <c r="CN21" s="2005" t="s">
        <v>634</v>
      </c>
      <c r="CO21" s="2006"/>
      <c r="CP21" s="2006"/>
      <c r="CQ21" s="2006"/>
      <c r="CR21" s="2006"/>
      <c r="CS21" s="2006"/>
      <c r="CT21" s="2006"/>
      <c r="CU21" s="2006"/>
      <c r="CV21" s="2006"/>
      <c r="CW21" s="2006"/>
      <c r="CX21" s="2006"/>
      <c r="CY21" s="2007"/>
      <c r="CZ21" s="2005">
        <v>0</v>
      </c>
      <c r="DA21" s="2006"/>
      <c r="DB21" s="2006"/>
      <c r="DC21" s="2006"/>
      <c r="DD21" s="2006"/>
      <c r="DE21" s="2006"/>
      <c r="DF21" s="2006"/>
      <c r="DG21" s="2006"/>
      <c r="DH21" s="2006"/>
      <c r="DI21" s="2006"/>
      <c r="DJ21" s="2006"/>
      <c r="DK21" s="2007"/>
      <c r="DL21" s="1930">
        <v>0</v>
      </c>
      <c r="DM21" s="1930"/>
      <c r="DN21" s="1930"/>
      <c r="DO21" s="1930"/>
      <c r="DP21" s="1930"/>
      <c r="DQ21" s="1930"/>
      <c r="DR21" s="1930"/>
      <c r="DS21" s="1930"/>
      <c r="DT21" s="1930"/>
      <c r="DU21" s="1930"/>
      <c r="DV21" s="1930"/>
      <c r="DW21" s="1930"/>
      <c r="DX21" s="1924">
        <v>0</v>
      </c>
      <c r="DY21" s="1924"/>
      <c r="DZ21" s="1924"/>
      <c r="EA21" s="1924"/>
      <c r="EB21" s="1924"/>
      <c r="EC21" s="1924"/>
      <c r="ED21" s="1924"/>
      <c r="EE21" s="1924"/>
      <c r="EF21" s="1924"/>
      <c r="EG21" s="1924"/>
      <c r="EH21" s="1924"/>
      <c r="EI21" s="1924"/>
      <c r="EJ21" s="2004">
        <f t="shared" si="0"/>
        <v>37626</v>
      </c>
      <c r="EK21" s="1907"/>
      <c r="EL21" s="1907"/>
      <c r="EM21" s="1907"/>
      <c r="EN21" s="1907"/>
      <c r="EO21" s="1907"/>
      <c r="EP21" s="1907"/>
      <c r="EQ21" s="1907"/>
      <c r="ER21" s="1907"/>
      <c r="ES21" s="1907"/>
      <c r="ET21" s="1907"/>
      <c r="EU21" s="1907"/>
      <c r="EV21" s="1994">
        <f t="shared" si="1"/>
        <v>0</v>
      </c>
      <c r="EW21" s="1994"/>
      <c r="EX21" s="1994"/>
      <c r="EY21" s="1994"/>
      <c r="EZ21" s="1994"/>
      <c r="FA21" s="1994"/>
      <c r="FB21" s="1994"/>
      <c r="FC21" s="1994"/>
      <c r="FD21" s="1994"/>
      <c r="FE21" s="1994"/>
      <c r="FF21" s="1994"/>
      <c r="FG21" s="1994"/>
    </row>
    <row r="22" spans="1:163" ht="12.75" customHeight="1">
      <c r="A22" s="102"/>
      <c r="B22" s="2015" t="s">
        <v>539</v>
      </c>
      <c r="C22" s="2015"/>
      <c r="D22" s="2015"/>
      <c r="E22" s="2015"/>
      <c r="F22" s="2015"/>
      <c r="G22" s="2015"/>
      <c r="H22" s="2015"/>
      <c r="I22" s="2015"/>
      <c r="J22" s="2015"/>
      <c r="K22" s="2015"/>
      <c r="L22" s="2015"/>
      <c r="M22" s="2015"/>
      <c r="N22" s="2015"/>
      <c r="O22" s="2015"/>
      <c r="P22" s="2015"/>
      <c r="Q22" s="2015"/>
      <c r="R22" s="2015"/>
      <c r="S22" s="2016"/>
      <c r="T22" s="1112"/>
      <c r="U22" s="1113"/>
      <c r="V22" s="1113"/>
      <c r="W22" s="1113"/>
      <c r="X22" s="1113"/>
      <c r="Y22" s="1113"/>
      <c r="Z22" s="1113"/>
      <c r="AA22" s="1113"/>
      <c r="AB22" s="1241"/>
      <c r="AC22" s="102"/>
      <c r="AD22" s="254"/>
      <c r="AE22" s="254"/>
      <c r="AF22" s="254"/>
      <c r="AG22" s="254"/>
      <c r="AH22" s="261" t="s">
        <v>122</v>
      </c>
      <c r="AI22" s="1096" t="s">
        <v>352</v>
      </c>
      <c r="AJ22" s="1096"/>
      <c r="AK22" s="1096"/>
      <c r="AL22" s="255" t="s">
        <v>226</v>
      </c>
      <c r="AM22" s="255"/>
      <c r="AN22" s="255"/>
      <c r="AO22" s="256"/>
      <c r="AP22" s="1918">
        <v>7189</v>
      </c>
      <c r="AQ22" s="1910"/>
      <c r="AR22" s="1910"/>
      <c r="AS22" s="1910"/>
      <c r="AT22" s="1910"/>
      <c r="AU22" s="1910"/>
      <c r="AV22" s="1910"/>
      <c r="AW22" s="1910"/>
      <c r="AX22" s="1910"/>
      <c r="AY22" s="1910"/>
      <c r="AZ22" s="1910"/>
      <c r="BA22" s="1911"/>
      <c r="BB22" s="2005">
        <v>0</v>
      </c>
      <c r="BC22" s="2006"/>
      <c r="BD22" s="2006"/>
      <c r="BE22" s="2006"/>
      <c r="BF22" s="2006"/>
      <c r="BG22" s="2006"/>
      <c r="BH22" s="2006"/>
      <c r="BI22" s="2006"/>
      <c r="BJ22" s="2006"/>
      <c r="BK22" s="2006"/>
      <c r="BL22" s="2006"/>
      <c r="BM22" s="2007"/>
      <c r="BN22" s="1930">
        <v>59969</v>
      </c>
      <c r="BO22" s="1930"/>
      <c r="BP22" s="1930"/>
      <c r="BQ22" s="1930"/>
      <c r="BR22" s="1930"/>
      <c r="BS22" s="1930"/>
      <c r="BT22" s="1930"/>
      <c r="BU22" s="1930"/>
      <c r="BV22" s="1930"/>
      <c r="BW22" s="1930"/>
      <c r="BX22" s="1930"/>
      <c r="BY22" s="1930"/>
      <c r="BZ22" s="1930"/>
      <c r="CA22" s="1930">
        <v>0</v>
      </c>
      <c r="CB22" s="1930"/>
      <c r="CC22" s="1930"/>
      <c r="CD22" s="1930"/>
      <c r="CE22" s="1930"/>
      <c r="CF22" s="1930"/>
      <c r="CG22" s="1930"/>
      <c r="CH22" s="1930"/>
      <c r="CI22" s="1930"/>
      <c r="CJ22" s="1930"/>
      <c r="CK22" s="1930"/>
      <c r="CL22" s="1930"/>
      <c r="CM22" s="1930"/>
      <c r="CN22" s="2005" t="s">
        <v>635</v>
      </c>
      <c r="CO22" s="2006"/>
      <c r="CP22" s="2006"/>
      <c r="CQ22" s="2006"/>
      <c r="CR22" s="2006"/>
      <c r="CS22" s="2006"/>
      <c r="CT22" s="2006"/>
      <c r="CU22" s="2006"/>
      <c r="CV22" s="2006"/>
      <c r="CW22" s="2006"/>
      <c r="CX22" s="2006"/>
      <c r="CY22" s="2007"/>
      <c r="CZ22" s="2005">
        <v>0</v>
      </c>
      <c r="DA22" s="2006"/>
      <c r="DB22" s="2006"/>
      <c r="DC22" s="2006"/>
      <c r="DD22" s="2006"/>
      <c r="DE22" s="2006"/>
      <c r="DF22" s="2006"/>
      <c r="DG22" s="2006"/>
      <c r="DH22" s="2006"/>
      <c r="DI22" s="2006"/>
      <c r="DJ22" s="2006"/>
      <c r="DK22" s="2007"/>
      <c r="DL22" s="1930">
        <v>0</v>
      </c>
      <c r="DM22" s="1930"/>
      <c r="DN22" s="1930"/>
      <c r="DO22" s="1930"/>
      <c r="DP22" s="1930"/>
      <c r="DQ22" s="1930"/>
      <c r="DR22" s="1930"/>
      <c r="DS22" s="1930"/>
      <c r="DT22" s="1930"/>
      <c r="DU22" s="1930"/>
      <c r="DV22" s="1930"/>
      <c r="DW22" s="1930"/>
      <c r="DX22" s="1924">
        <v>0</v>
      </c>
      <c r="DY22" s="1924"/>
      <c r="DZ22" s="1924"/>
      <c r="EA22" s="1924"/>
      <c r="EB22" s="1924"/>
      <c r="EC22" s="1924"/>
      <c r="ED22" s="1924"/>
      <c r="EE22" s="1924"/>
      <c r="EF22" s="1924"/>
      <c r="EG22" s="1924"/>
      <c r="EH22" s="1924"/>
      <c r="EI22" s="1924"/>
      <c r="EJ22" s="2004">
        <f t="shared" si="0"/>
        <v>44569</v>
      </c>
      <c r="EK22" s="1907"/>
      <c r="EL22" s="1907"/>
      <c r="EM22" s="1907"/>
      <c r="EN22" s="1907"/>
      <c r="EO22" s="1907"/>
      <c r="EP22" s="1907"/>
      <c r="EQ22" s="1907"/>
      <c r="ER22" s="1907"/>
      <c r="ES22" s="1907"/>
      <c r="ET22" s="1907"/>
      <c r="EU22" s="1907"/>
      <c r="EV22" s="1994">
        <f t="shared" si="1"/>
        <v>0</v>
      </c>
      <c r="EW22" s="1994"/>
      <c r="EX22" s="1994"/>
      <c r="EY22" s="1994"/>
      <c r="EZ22" s="1994"/>
      <c r="FA22" s="1994"/>
      <c r="FB22" s="1994"/>
      <c r="FC22" s="1994"/>
      <c r="FD22" s="1994"/>
      <c r="FE22" s="1994"/>
      <c r="FF22" s="1994"/>
      <c r="FG22" s="1994"/>
    </row>
    <row r="23" spans="1:163" s="322" customFormat="1" ht="14.25" customHeight="1">
      <c r="A23" s="316"/>
      <c r="B23" s="2017"/>
      <c r="C23" s="2017"/>
      <c r="D23" s="2017"/>
      <c r="E23" s="2017"/>
      <c r="F23" s="2017"/>
      <c r="G23" s="2017"/>
      <c r="H23" s="2017"/>
      <c r="I23" s="2017"/>
      <c r="J23" s="2017"/>
      <c r="K23" s="2017"/>
      <c r="L23" s="2017"/>
      <c r="M23" s="2017"/>
      <c r="N23" s="2017"/>
      <c r="O23" s="2017"/>
      <c r="P23" s="2017"/>
      <c r="Q23" s="2017"/>
      <c r="R23" s="2017"/>
      <c r="S23" s="2018"/>
      <c r="T23" s="2009"/>
      <c r="U23" s="2010"/>
      <c r="V23" s="2010"/>
      <c r="W23" s="2010"/>
      <c r="X23" s="2010"/>
      <c r="Y23" s="2010"/>
      <c r="Z23" s="2010"/>
      <c r="AA23" s="2010"/>
      <c r="AB23" s="2011"/>
      <c r="AC23" s="317"/>
      <c r="AD23" s="318"/>
      <c r="AE23" s="318"/>
      <c r="AF23" s="318"/>
      <c r="AG23" s="318"/>
      <c r="AH23" s="319" t="s">
        <v>122</v>
      </c>
      <c r="AI23" s="2012" t="s">
        <v>350</v>
      </c>
      <c r="AJ23" s="2012"/>
      <c r="AK23" s="2012"/>
      <c r="AL23" s="320" t="s">
        <v>227</v>
      </c>
      <c r="AM23" s="320"/>
      <c r="AN23" s="320"/>
      <c r="AO23" s="321"/>
      <c r="AP23" s="2021">
        <v>27487</v>
      </c>
      <c r="AQ23" s="2022"/>
      <c r="AR23" s="2022"/>
      <c r="AS23" s="2022"/>
      <c r="AT23" s="2022"/>
      <c r="AU23" s="2022"/>
      <c r="AV23" s="2022"/>
      <c r="AW23" s="2022"/>
      <c r="AX23" s="2022"/>
      <c r="AY23" s="2022"/>
      <c r="AZ23" s="2022"/>
      <c r="BA23" s="2023"/>
      <c r="BB23" s="2024">
        <v>0</v>
      </c>
      <c r="BC23" s="2025"/>
      <c r="BD23" s="2025"/>
      <c r="BE23" s="2025"/>
      <c r="BF23" s="2025"/>
      <c r="BG23" s="2025"/>
      <c r="BH23" s="2025"/>
      <c r="BI23" s="2025"/>
      <c r="BJ23" s="2025"/>
      <c r="BK23" s="2025"/>
      <c r="BL23" s="2025"/>
      <c r="BM23" s="2026"/>
      <c r="BN23" s="2027">
        <v>11588</v>
      </c>
      <c r="BO23" s="2027"/>
      <c r="BP23" s="2027"/>
      <c r="BQ23" s="2027"/>
      <c r="BR23" s="2027"/>
      <c r="BS23" s="2027"/>
      <c r="BT23" s="2027"/>
      <c r="BU23" s="2027"/>
      <c r="BV23" s="2027"/>
      <c r="BW23" s="2027"/>
      <c r="BX23" s="2027"/>
      <c r="BY23" s="2027"/>
      <c r="BZ23" s="2027"/>
      <c r="CA23" s="2027">
        <v>0</v>
      </c>
      <c r="CB23" s="2027"/>
      <c r="CC23" s="2027"/>
      <c r="CD23" s="2027"/>
      <c r="CE23" s="2027"/>
      <c r="CF23" s="2027"/>
      <c r="CG23" s="2027"/>
      <c r="CH23" s="2027"/>
      <c r="CI23" s="2027"/>
      <c r="CJ23" s="2027"/>
      <c r="CK23" s="2027"/>
      <c r="CL23" s="2027"/>
      <c r="CM23" s="2027"/>
      <c r="CN23" s="2024" t="s">
        <v>636</v>
      </c>
      <c r="CO23" s="2025"/>
      <c r="CP23" s="2025"/>
      <c r="CQ23" s="2025"/>
      <c r="CR23" s="2025"/>
      <c r="CS23" s="2025"/>
      <c r="CT23" s="2025"/>
      <c r="CU23" s="2025"/>
      <c r="CV23" s="2025"/>
      <c r="CW23" s="2025"/>
      <c r="CX23" s="2025"/>
      <c r="CY23" s="2026"/>
      <c r="CZ23" s="2024">
        <v>0</v>
      </c>
      <c r="DA23" s="2025"/>
      <c r="DB23" s="2025"/>
      <c r="DC23" s="2025"/>
      <c r="DD23" s="2025"/>
      <c r="DE23" s="2025"/>
      <c r="DF23" s="2025"/>
      <c r="DG23" s="2025"/>
      <c r="DH23" s="2025"/>
      <c r="DI23" s="2025"/>
      <c r="DJ23" s="2025"/>
      <c r="DK23" s="2026"/>
      <c r="DL23" s="2027">
        <v>0</v>
      </c>
      <c r="DM23" s="2027"/>
      <c r="DN23" s="2027"/>
      <c r="DO23" s="2027"/>
      <c r="DP23" s="2027"/>
      <c r="DQ23" s="2027"/>
      <c r="DR23" s="2027"/>
      <c r="DS23" s="2027"/>
      <c r="DT23" s="2027"/>
      <c r="DU23" s="2027"/>
      <c r="DV23" s="2027"/>
      <c r="DW23" s="2027"/>
      <c r="DX23" s="2028">
        <v>0</v>
      </c>
      <c r="DY23" s="2028"/>
      <c r="DZ23" s="2028"/>
      <c r="EA23" s="2028"/>
      <c r="EB23" s="2028"/>
      <c r="EC23" s="2028"/>
      <c r="ED23" s="2028"/>
      <c r="EE23" s="2028"/>
      <c r="EF23" s="2028"/>
      <c r="EG23" s="2028"/>
      <c r="EH23" s="2028"/>
      <c r="EI23" s="2028"/>
      <c r="EJ23" s="2029">
        <f t="shared" si="0"/>
        <v>7189</v>
      </c>
      <c r="EK23" s="2030"/>
      <c r="EL23" s="2030"/>
      <c r="EM23" s="2030"/>
      <c r="EN23" s="2030"/>
      <c r="EO23" s="2030"/>
      <c r="EP23" s="2030"/>
      <c r="EQ23" s="2030"/>
      <c r="ER23" s="2030"/>
      <c r="ES23" s="2030"/>
      <c r="ET23" s="2030"/>
      <c r="EU23" s="2030"/>
      <c r="EV23" s="2031">
        <f t="shared" si="1"/>
        <v>0</v>
      </c>
      <c r="EW23" s="2031"/>
      <c r="EX23" s="2031"/>
      <c r="EY23" s="2031"/>
      <c r="EZ23" s="2031"/>
      <c r="FA23" s="2031"/>
      <c r="FB23" s="2031"/>
      <c r="FC23" s="2031"/>
      <c r="FD23" s="2031"/>
      <c r="FE23" s="2031"/>
      <c r="FF23" s="2031"/>
      <c r="FG23" s="2031"/>
    </row>
    <row r="24" spans="1:163" ht="13.5" customHeight="1">
      <c r="A24" s="102"/>
      <c r="B24" s="2015" t="s">
        <v>540</v>
      </c>
      <c r="C24" s="2015"/>
      <c r="D24" s="2015"/>
      <c r="E24" s="2015"/>
      <c r="F24" s="2015"/>
      <c r="G24" s="2015"/>
      <c r="H24" s="2015"/>
      <c r="I24" s="2015"/>
      <c r="J24" s="2015"/>
      <c r="K24" s="2015"/>
      <c r="L24" s="2015"/>
      <c r="M24" s="2015"/>
      <c r="N24" s="2015"/>
      <c r="O24" s="2015"/>
      <c r="P24" s="2015"/>
      <c r="Q24" s="2015"/>
      <c r="R24" s="2015"/>
      <c r="S24" s="2016"/>
      <c r="T24" s="1112"/>
      <c r="U24" s="1113"/>
      <c r="V24" s="1113"/>
      <c r="W24" s="1113"/>
      <c r="X24" s="1113"/>
      <c r="Y24" s="1113"/>
      <c r="Z24" s="1113"/>
      <c r="AA24" s="1113"/>
      <c r="AB24" s="1241"/>
      <c r="AC24" s="102"/>
      <c r="AD24" s="254"/>
      <c r="AE24" s="254"/>
      <c r="AF24" s="254"/>
      <c r="AG24" s="254"/>
      <c r="AH24" s="261" t="s">
        <v>122</v>
      </c>
      <c r="AI24" s="1096" t="s">
        <v>352</v>
      </c>
      <c r="AJ24" s="1096"/>
      <c r="AK24" s="1096"/>
      <c r="AL24" s="255" t="s">
        <v>226</v>
      </c>
      <c r="AM24" s="255"/>
      <c r="AN24" s="255"/>
      <c r="AO24" s="256"/>
      <c r="AP24" s="1918">
        <v>16496</v>
      </c>
      <c r="AQ24" s="1910"/>
      <c r="AR24" s="1910"/>
      <c r="AS24" s="1910"/>
      <c r="AT24" s="1910"/>
      <c r="AU24" s="1910"/>
      <c r="AV24" s="1910"/>
      <c r="AW24" s="1910"/>
      <c r="AX24" s="1910"/>
      <c r="AY24" s="1910"/>
      <c r="AZ24" s="1910"/>
      <c r="BA24" s="1911"/>
      <c r="BB24" s="2005">
        <v>0</v>
      </c>
      <c r="BC24" s="2006"/>
      <c r="BD24" s="2006"/>
      <c r="BE24" s="2006"/>
      <c r="BF24" s="2006"/>
      <c r="BG24" s="2006"/>
      <c r="BH24" s="2006"/>
      <c r="BI24" s="2006"/>
      <c r="BJ24" s="2006"/>
      <c r="BK24" s="2006"/>
      <c r="BL24" s="2006"/>
      <c r="BM24" s="2007"/>
      <c r="BN24" s="1930">
        <v>166864</v>
      </c>
      <c r="BO24" s="1930"/>
      <c r="BP24" s="1930"/>
      <c r="BQ24" s="1930"/>
      <c r="BR24" s="1930"/>
      <c r="BS24" s="1930"/>
      <c r="BT24" s="1930"/>
      <c r="BU24" s="1930"/>
      <c r="BV24" s="1930"/>
      <c r="BW24" s="1930"/>
      <c r="BX24" s="1930"/>
      <c r="BY24" s="1930"/>
      <c r="BZ24" s="1930"/>
      <c r="CA24" s="1930">
        <v>0</v>
      </c>
      <c r="CB24" s="1930"/>
      <c r="CC24" s="1930"/>
      <c r="CD24" s="1930"/>
      <c r="CE24" s="1930"/>
      <c r="CF24" s="1930"/>
      <c r="CG24" s="1930"/>
      <c r="CH24" s="1930"/>
      <c r="CI24" s="1930"/>
      <c r="CJ24" s="1930"/>
      <c r="CK24" s="1930"/>
      <c r="CL24" s="1930"/>
      <c r="CM24" s="1930"/>
      <c r="CN24" s="2005" t="s">
        <v>637</v>
      </c>
      <c r="CO24" s="2006"/>
      <c r="CP24" s="2006"/>
      <c r="CQ24" s="2006"/>
      <c r="CR24" s="2006"/>
      <c r="CS24" s="2006"/>
      <c r="CT24" s="2006"/>
      <c r="CU24" s="2006"/>
      <c r="CV24" s="2006"/>
      <c r="CW24" s="2006"/>
      <c r="CX24" s="2006"/>
      <c r="CY24" s="2007"/>
      <c r="CZ24" s="2005">
        <v>0</v>
      </c>
      <c r="DA24" s="2006"/>
      <c r="DB24" s="2006"/>
      <c r="DC24" s="2006"/>
      <c r="DD24" s="2006"/>
      <c r="DE24" s="2006"/>
      <c r="DF24" s="2006"/>
      <c r="DG24" s="2006"/>
      <c r="DH24" s="2006"/>
      <c r="DI24" s="2006"/>
      <c r="DJ24" s="2006"/>
      <c r="DK24" s="2007"/>
      <c r="DL24" s="1930">
        <v>0</v>
      </c>
      <c r="DM24" s="1930"/>
      <c r="DN24" s="1930"/>
      <c r="DO24" s="1930"/>
      <c r="DP24" s="1930"/>
      <c r="DQ24" s="1930"/>
      <c r="DR24" s="1930"/>
      <c r="DS24" s="1930"/>
      <c r="DT24" s="1930"/>
      <c r="DU24" s="1930"/>
      <c r="DV24" s="1930"/>
      <c r="DW24" s="1930"/>
      <c r="DX24" s="1924">
        <v>0</v>
      </c>
      <c r="DY24" s="1924"/>
      <c r="DZ24" s="1924"/>
      <c r="EA24" s="1924"/>
      <c r="EB24" s="1924"/>
      <c r="EC24" s="1924"/>
      <c r="ED24" s="1924"/>
      <c r="EE24" s="1924"/>
      <c r="EF24" s="1924"/>
      <c r="EG24" s="1924"/>
      <c r="EH24" s="1924"/>
      <c r="EI24" s="1924"/>
      <c r="EJ24" s="2004">
        <f t="shared" si="0"/>
        <v>37520</v>
      </c>
      <c r="EK24" s="1907"/>
      <c r="EL24" s="1907"/>
      <c r="EM24" s="1907"/>
      <c r="EN24" s="1907"/>
      <c r="EO24" s="1907"/>
      <c r="EP24" s="1907"/>
      <c r="EQ24" s="1907"/>
      <c r="ER24" s="1907"/>
      <c r="ES24" s="1907"/>
      <c r="ET24" s="1907"/>
      <c r="EU24" s="1907"/>
      <c r="EV24" s="1994">
        <f t="shared" si="1"/>
        <v>0</v>
      </c>
      <c r="EW24" s="1994"/>
      <c r="EX24" s="1994"/>
      <c r="EY24" s="1994"/>
      <c r="EZ24" s="1994"/>
      <c r="FA24" s="1994"/>
      <c r="FB24" s="1994"/>
      <c r="FC24" s="1994"/>
      <c r="FD24" s="1994"/>
      <c r="FE24" s="1994"/>
      <c r="FF24" s="1994"/>
      <c r="FG24" s="1994"/>
    </row>
    <row r="25" spans="1:163" s="322" customFormat="1" ht="14.25" customHeight="1">
      <c r="A25" s="316"/>
      <c r="B25" s="2017"/>
      <c r="C25" s="2017"/>
      <c r="D25" s="2017"/>
      <c r="E25" s="2017"/>
      <c r="F25" s="2017"/>
      <c r="G25" s="2017"/>
      <c r="H25" s="2017"/>
      <c r="I25" s="2017"/>
      <c r="J25" s="2017"/>
      <c r="K25" s="2017"/>
      <c r="L25" s="2017"/>
      <c r="M25" s="2017"/>
      <c r="N25" s="2017"/>
      <c r="O25" s="2017"/>
      <c r="P25" s="2017"/>
      <c r="Q25" s="2017"/>
      <c r="R25" s="2017"/>
      <c r="S25" s="2018"/>
      <c r="T25" s="2009"/>
      <c r="U25" s="2010"/>
      <c r="V25" s="2010"/>
      <c r="W25" s="2010"/>
      <c r="X25" s="2010"/>
      <c r="Y25" s="2010"/>
      <c r="Z25" s="2010"/>
      <c r="AA25" s="2010"/>
      <c r="AB25" s="2011"/>
      <c r="AC25" s="317"/>
      <c r="AD25" s="318"/>
      <c r="AE25" s="318"/>
      <c r="AF25" s="318"/>
      <c r="AG25" s="318"/>
      <c r="AH25" s="319" t="s">
        <v>122</v>
      </c>
      <c r="AI25" s="2012" t="s">
        <v>350</v>
      </c>
      <c r="AJ25" s="2012"/>
      <c r="AK25" s="2012"/>
      <c r="AL25" s="320" t="s">
        <v>227</v>
      </c>
      <c r="AM25" s="320"/>
      <c r="AN25" s="320"/>
      <c r="AO25" s="321"/>
      <c r="AP25" s="2021">
        <v>7583</v>
      </c>
      <c r="AQ25" s="2022"/>
      <c r="AR25" s="2022"/>
      <c r="AS25" s="2022"/>
      <c r="AT25" s="2022"/>
      <c r="AU25" s="2022"/>
      <c r="AV25" s="2022"/>
      <c r="AW25" s="2022"/>
      <c r="AX25" s="2022"/>
      <c r="AY25" s="2022"/>
      <c r="AZ25" s="2022"/>
      <c r="BA25" s="2023"/>
      <c r="BB25" s="2024">
        <v>0</v>
      </c>
      <c r="BC25" s="2025"/>
      <c r="BD25" s="2025"/>
      <c r="BE25" s="2025"/>
      <c r="BF25" s="2025"/>
      <c r="BG25" s="2025"/>
      <c r="BH25" s="2025"/>
      <c r="BI25" s="2025"/>
      <c r="BJ25" s="2025"/>
      <c r="BK25" s="2025"/>
      <c r="BL25" s="2025"/>
      <c r="BM25" s="2026"/>
      <c r="BN25" s="2027">
        <v>114018</v>
      </c>
      <c r="BO25" s="2027"/>
      <c r="BP25" s="2027"/>
      <c r="BQ25" s="2027"/>
      <c r="BR25" s="2027"/>
      <c r="BS25" s="2027"/>
      <c r="BT25" s="2027"/>
      <c r="BU25" s="2027"/>
      <c r="BV25" s="2027"/>
      <c r="BW25" s="2027"/>
      <c r="BX25" s="2027"/>
      <c r="BY25" s="2027"/>
      <c r="BZ25" s="2027"/>
      <c r="CA25" s="2027">
        <v>0</v>
      </c>
      <c r="CB25" s="2027"/>
      <c r="CC25" s="2027"/>
      <c r="CD25" s="2027"/>
      <c r="CE25" s="2027"/>
      <c r="CF25" s="2027"/>
      <c r="CG25" s="2027"/>
      <c r="CH25" s="2027"/>
      <c r="CI25" s="2027"/>
      <c r="CJ25" s="2027"/>
      <c r="CK25" s="2027"/>
      <c r="CL25" s="2027"/>
      <c r="CM25" s="2027"/>
      <c r="CN25" s="2024" t="s">
        <v>638</v>
      </c>
      <c r="CO25" s="2025"/>
      <c r="CP25" s="2025"/>
      <c r="CQ25" s="2025"/>
      <c r="CR25" s="2025"/>
      <c r="CS25" s="2025"/>
      <c r="CT25" s="2025"/>
      <c r="CU25" s="2025"/>
      <c r="CV25" s="2025"/>
      <c r="CW25" s="2025"/>
      <c r="CX25" s="2025"/>
      <c r="CY25" s="2026"/>
      <c r="CZ25" s="2024">
        <v>0</v>
      </c>
      <c r="DA25" s="2025"/>
      <c r="DB25" s="2025"/>
      <c r="DC25" s="2025"/>
      <c r="DD25" s="2025"/>
      <c r="DE25" s="2025"/>
      <c r="DF25" s="2025"/>
      <c r="DG25" s="2025"/>
      <c r="DH25" s="2025"/>
      <c r="DI25" s="2025"/>
      <c r="DJ25" s="2025"/>
      <c r="DK25" s="2026"/>
      <c r="DL25" s="2027">
        <v>0</v>
      </c>
      <c r="DM25" s="2027"/>
      <c r="DN25" s="2027"/>
      <c r="DO25" s="2027"/>
      <c r="DP25" s="2027"/>
      <c r="DQ25" s="2027"/>
      <c r="DR25" s="2027"/>
      <c r="DS25" s="2027"/>
      <c r="DT25" s="2027"/>
      <c r="DU25" s="2027"/>
      <c r="DV25" s="2027"/>
      <c r="DW25" s="2027"/>
      <c r="DX25" s="2028">
        <v>0</v>
      </c>
      <c r="DY25" s="2028"/>
      <c r="DZ25" s="2028"/>
      <c r="EA25" s="2028"/>
      <c r="EB25" s="2028"/>
      <c r="EC25" s="2028"/>
      <c r="ED25" s="2028"/>
      <c r="EE25" s="2028"/>
      <c r="EF25" s="2028"/>
      <c r="EG25" s="2028"/>
      <c r="EH25" s="2028"/>
      <c r="EI25" s="2028"/>
      <c r="EJ25" s="2029">
        <f t="shared" si="0"/>
        <v>16496</v>
      </c>
      <c r="EK25" s="2030"/>
      <c r="EL25" s="2030"/>
      <c r="EM25" s="2030"/>
      <c r="EN25" s="2030"/>
      <c r="EO25" s="2030"/>
      <c r="EP25" s="2030"/>
      <c r="EQ25" s="2030"/>
      <c r="ER25" s="2030"/>
      <c r="ES25" s="2030"/>
      <c r="ET25" s="2030"/>
      <c r="EU25" s="2030"/>
      <c r="EV25" s="2031">
        <f t="shared" si="1"/>
        <v>0</v>
      </c>
      <c r="EW25" s="2031"/>
      <c r="EX25" s="2031"/>
      <c r="EY25" s="2031"/>
      <c r="EZ25" s="2031"/>
      <c r="FA25" s="2031"/>
      <c r="FB25" s="2031"/>
      <c r="FC25" s="2031"/>
      <c r="FD25" s="2031"/>
      <c r="FE25" s="2031"/>
      <c r="FF25" s="2031"/>
      <c r="FG25" s="2031"/>
    </row>
    <row r="26" spans="1:163" ht="13.5" customHeight="1">
      <c r="A26" s="102"/>
      <c r="B26" s="2015" t="s">
        <v>541</v>
      </c>
      <c r="C26" s="2015"/>
      <c r="D26" s="2015"/>
      <c r="E26" s="2015"/>
      <c r="F26" s="2015"/>
      <c r="G26" s="2015"/>
      <c r="H26" s="2015"/>
      <c r="I26" s="2015"/>
      <c r="J26" s="2015"/>
      <c r="K26" s="2015"/>
      <c r="L26" s="2015"/>
      <c r="M26" s="2015"/>
      <c r="N26" s="2015"/>
      <c r="O26" s="2015"/>
      <c r="P26" s="2015"/>
      <c r="Q26" s="2015"/>
      <c r="R26" s="2015"/>
      <c r="S26" s="2016"/>
      <c r="T26" s="1112"/>
      <c r="U26" s="1113"/>
      <c r="V26" s="1113"/>
      <c r="W26" s="1113"/>
      <c r="X26" s="1113"/>
      <c r="Y26" s="1113"/>
      <c r="Z26" s="1113"/>
      <c r="AA26" s="1113"/>
      <c r="AB26" s="1241"/>
      <c r="AC26" s="102"/>
      <c r="AD26" s="254"/>
      <c r="AE26" s="254"/>
      <c r="AF26" s="254"/>
      <c r="AG26" s="254"/>
      <c r="AH26" s="261" t="s">
        <v>122</v>
      </c>
      <c r="AI26" s="1096" t="s">
        <v>352</v>
      </c>
      <c r="AJ26" s="1096"/>
      <c r="AK26" s="1096"/>
      <c r="AL26" s="255" t="s">
        <v>226</v>
      </c>
      <c r="AM26" s="255"/>
      <c r="AN26" s="255"/>
      <c r="AO26" s="256"/>
      <c r="AP26" s="1918">
        <v>97359</v>
      </c>
      <c r="AQ26" s="1910"/>
      <c r="AR26" s="1910"/>
      <c r="AS26" s="1910"/>
      <c r="AT26" s="1910"/>
      <c r="AU26" s="1910"/>
      <c r="AV26" s="1910"/>
      <c r="AW26" s="1910"/>
      <c r="AX26" s="1910"/>
      <c r="AY26" s="1910"/>
      <c r="AZ26" s="1910"/>
      <c r="BA26" s="1911"/>
      <c r="BB26" s="2005">
        <v>0</v>
      </c>
      <c r="BC26" s="2006"/>
      <c r="BD26" s="2006"/>
      <c r="BE26" s="2006"/>
      <c r="BF26" s="2006"/>
      <c r="BG26" s="2006"/>
      <c r="BH26" s="2006"/>
      <c r="BI26" s="2006"/>
      <c r="BJ26" s="2006"/>
      <c r="BK26" s="2006"/>
      <c r="BL26" s="2006"/>
      <c r="BM26" s="2007"/>
      <c r="BN26" s="1930">
        <f>192584-11858</f>
        <v>180726</v>
      </c>
      <c r="BO26" s="1930"/>
      <c r="BP26" s="1930"/>
      <c r="BQ26" s="1930"/>
      <c r="BR26" s="1930"/>
      <c r="BS26" s="1930"/>
      <c r="BT26" s="1930"/>
      <c r="BU26" s="1930"/>
      <c r="BV26" s="1930"/>
      <c r="BW26" s="1930"/>
      <c r="BX26" s="1930"/>
      <c r="BY26" s="1930"/>
      <c r="BZ26" s="1930"/>
      <c r="CA26" s="1930">
        <v>0</v>
      </c>
      <c r="CB26" s="1930"/>
      <c r="CC26" s="1930"/>
      <c r="CD26" s="1930"/>
      <c r="CE26" s="1930"/>
      <c r="CF26" s="1930"/>
      <c r="CG26" s="1930"/>
      <c r="CH26" s="1930"/>
      <c r="CI26" s="1930"/>
      <c r="CJ26" s="1930"/>
      <c r="CK26" s="1930"/>
      <c r="CL26" s="1930"/>
      <c r="CM26" s="1930"/>
      <c r="CN26" s="2005" t="s">
        <v>639</v>
      </c>
      <c r="CO26" s="2006"/>
      <c r="CP26" s="2006"/>
      <c r="CQ26" s="2006"/>
      <c r="CR26" s="2006"/>
      <c r="CS26" s="2006"/>
      <c r="CT26" s="2006"/>
      <c r="CU26" s="2006"/>
      <c r="CV26" s="2006"/>
      <c r="CW26" s="2006"/>
      <c r="CX26" s="2006"/>
      <c r="CY26" s="2007"/>
      <c r="CZ26" s="2005">
        <v>0</v>
      </c>
      <c r="DA26" s="2006"/>
      <c r="DB26" s="2006"/>
      <c r="DC26" s="2006"/>
      <c r="DD26" s="2006"/>
      <c r="DE26" s="2006"/>
      <c r="DF26" s="2006"/>
      <c r="DG26" s="2006"/>
      <c r="DH26" s="2006"/>
      <c r="DI26" s="2006"/>
      <c r="DJ26" s="2006"/>
      <c r="DK26" s="2007"/>
      <c r="DL26" s="1930">
        <v>0</v>
      </c>
      <c r="DM26" s="1930"/>
      <c r="DN26" s="1930"/>
      <c r="DO26" s="1930"/>
      <c r="DP26" s="1930"/>
      <c r="DQ26" s="1930"/>
      <c r="DR26" s="1930"/>
      <c r="DS26" s="1930"/>
      <c r="DT26" s="1930"/>
      <c r="DU26" s="1930"/>
      <c r="DV26" s="1930"/>
      <c r="DW26" s="1930"/>
      <c r="DX26" s="1924">
        <v>0</v>
      </c>
      <c r="DY26" s="1924"/>
      <c r="DZ26" s="1924"/>
      <c r="EA26" s="1924"/>
      <c r="EB26" s="1924"/>
      <c r="EC26" s="1924"/>
      <c r="ED26" s="1924"/>
      <c r="EE26" s="1924"/>
      <c r="EF26" s="1924"/>
      <c r="EG26" s="1924"/>
      <c r="EH26" s="1924"/>
      <c r="EI26" s="1924"/>
      <c r="EJ26" s="2004">
        <f t="shared" si="0"/>
        <v>278081</v>
      </c>
      <c r="EK26" s="1907"/>
      <c r="EL26" s="1907"/>
      <c r="EM26" s="1907"/>
      <c r="EN26" s="1907"/>
      <c r="EO26" s="1907"/>
      <c r="EP26" s="1907"/>
      <c r="EQ26" s="1907"/>
      <c r="ER26" s="1907"/>
      <c r="ES26" s="1907"/>
      <c r="ET26" s="1907"/>
      <c r="EU26" s="1907"/>
      <c r="EV26" s="1994">
        <f t="shared" si="1"/>
        <v>0</v>
      </c>
      <c r="EW26" s="1994"/>
      <c r="EX26" s="1994"/>
      <c r="EY26" s="1994"/>
      <c r="EZ26" s="1994"/>
      <c r="FA26" s="1994"/>
      <c r="FB26" s="1994"/>
      <c r="FC26" s="1994"/>
      <c r="FD26" s="1994"/>
      <c r="FE26" s="1994"/>
      <c r="FF26" s="1994"/>
      <c r="FG26" s="1994"/>
    </row>
    <row r="27" spans="1:163" s="322" customFormat="1" ht="14.25" customHeight="1">
      <c r="A27" s="316"/>
      <c r="B27" s="2017"/>
      <c r="C27" s="2017"/>
      <c r="D27" s="2017"/>
      <c r="E27" s="2017"/>
      <c r="F27" s="2017"/>
      <c r="G27" s="2017"/>
      <c r="H27" s="2017"/>
      <c r="I27" s="2017"/>
      <c r="J27" s="2017"/>
      <c r="K27" s="2017"/>
      <c r="L27" s="2017"/>
      <c r="M27" s="2017"/>
      <c r="N27" s="2017"/>
      <c r="O27" s="2017"/>
      <c r="P27" s="2017"/>
      <c r="Q27" s="2017"/>
      <c r="R27" s="2017"/>
      <c r="S27" s="2018"/>
      <c r="T27" s="2009"/>
      <c r="U27" s="2010"/>
      <c r="V27" s="2010"/>
      <c r="W27" s="2010"/>
      <c r="X27" s="2010"/>
      <c r="Y27" s="2010"/>
      <c r="Z27" s="2010"/>
      <c r="AA27" s="2010"/>
      <c r="AB27" s="2011"/>
      <c r="AC27" s="317"/>
      <c r="AD27" s="318"/>
      <c r="AE27" s="318"/>
      <c r="AF27" s="318"/>
      <c r="AG27" s="318"/>
      <c r="AH27" s="319" t="s">
        <v>122</v>
      </c>
      <c r="AI27" s="2012" t="s">
        <v>350</v>
      </c>
      <c r="AJ27" s="2012"/>
      <c r="AK27" s="2012"/>
      <c r="AL27" s="320" t="s">
        <v>227</v>
      </c>
      <c r="AM27" s="320"/>
      <c r="AN27" s="320"/>
      <c r="AO27" s="321"/>
      <c r="AP27" s="2021">
        <v>167896</v>
      </c>
      <c r="AQ27" s="2022"/>
      <c r="AR27" s="2022"/>
      <c r="AS27" s="2022"/>
      <c r="AT27" s="2022"/>
      <c r="AU27" s="2022"/>
      <c r="AV27" s="2022"/>
      <c r="AW27" s="2022"/>
      <c r="AX27" s="2022"/>
      <c r="AY27" s="2022"/>
      <c r="AZ27" s="2022"/>
      <c r="BA27" s="2023"/>
      <c r="BB27" s="2024">
        <v>0</v>
      </c>
      <c r="BC27" s="2025"/>
      <c r="BD27" s="2025"/>
      <c r="BE27" s="2025"/>
      <c r="BF27" s="2025"/>
      <c r="BG27" s="2025"/>
      <c r="BH27" s="2025"/>
      <c r="BI27" s="2025"/>
      <c r="BJ27" s="2025"/>
      <c r="BK27" s="2025"/>
      <c r="BL27" s="2025"/>
      <c r="BM27" s="2026"/>
      <c r="BN27" s="2027">
        <v>4</v>
      </c>
      <c r="BO27" s="2027"/>
      <c r="BP27" s="2027"/>
      <c r="BQ27" s="2027"/>
      <c r="BR27" s="2027"/>
      <c r="BS27" s="2027"/>
      <c r="BT27" s="2027"/>
      <c r="BU27" s="2027"/>
      <c r="BV27" s="2027"/>
      <c r="BW27" s="2027"/>
      <c r="BX27" s="2027"/>
      <c r="BY27" s="2027"/>
      <c r="BZ27" s="2027"/>
      <c r="CA27" s="2027">
        <v>0</v>
      </c>
      <c r="CB27" s="2027"/>
      <c r="CC27" s="2027"/>
      <c r="CD27" s="2027"/>
      <c r="CE27" s="2027"/>
      <c r="CF27" s="2027"/>
      <c r="CG27" s="2027"/>
      <c r="CH27" s="2027"/>
      <c r="CI27" s="2027"/>
      <c r="CJ27" s="2027"/>
      <c r="CK27" s="2027"/>
      <c r="CL27" s="2027"/>
      <c r="CM27" s="2027"/>
      <c r="CN27" s="2024" t="s">
        <v>640</v>
      </c>
      <c r="CO27" s="2025"/>
      <c r="CP27" s="2025"/>
      <c r="CQ27" s="2025"/>
      <c r="CR27" s="2025"/>
      <c r="CS27" s="2025"/>
      <c r="CT27" s="2025"/>
      <c r="CU27" s="2025"/>
      <c r="CV27" s="2025"/>
      <c r="CW27" s="2025"/>
      <c r="CX27" s="2025"/>
      <c r="CY27" s="2026"/>
      <c r="CZ27" s="2024">
        <v>0</v>
      </c>
      <c r="DA27" s="2025"/>
      <c r="DB27" s="2025"/>
      <c r="DC27" s="2025"/>
      <c r="DD27" s="2025"/>
      <c r="DE27" s="2025"/>
      <c r="DF27" s="2025"/>
      <c r="DG27" s="2025"/>
      <c r="DH27" s="2025"/>
      <c r="DI27" s="2025"/>
      <c r="DJ27" s="2025"/>
      <c r="DK27" s="2026"/>
      <c r="DL27" s="2027">
        <v>0</v>
      </c>
      <c r="DM27" s="2027"/>
      <c r="DN27" s="2027"/>
      <c r="DO27" s="2027"/>
      <c r="DP27" s="2027"/>
      <c r="DQ27" s="2027"/>
      <c r="DR27" s="2027"/>
      <c r="DS27" s="2027"/>
      <c r="DT27" s="2027"/>
      <c r="DU27" s="2027"/>
      <c r="DV27" s="2027"/>
      <c r="DW27" s="2027"/>
      <c r="DX27" s="2028">
        <v>0</v>
      </c>
      <c r="DY27" s="2028"/>
      <c r="DZ27" s="2028"/>
      <c r="EA27" s="2028"/>
      <c r="EB27" s="2028"/>
      <c r="EC27" s="2028"/>
      <c r="ED27" s="2028"/>
      <c r="EE27" s="2028"/>
      <c r="EF27" s="2028"/>
      <c r="EG27" s="2028"/>
      <c r="EH27" s="2028"/>
      <c r="EI27" s="2028"/>
      <c r="EJ27" s="2029">
        <f t="shared" si="0"/>
        <v>97359</v>
      </c>
      <c r="EK27" s="2030"/>
      <c r="EL27" s="2030"/>
      <c r="EM27" s="2030"/>
      <c r="EN27" s="2030"/>
      <c r="EO27" s="2030"/>
      <c r="EP27" s="2030"/>
      <c r="EQ27" s="2030"/>
      <c r="ER27" s="2030"/>
      <c r="ES27" s="2030"/>
      <c r="ET27" s="2030"/>
      <c r="EU27" s="2030"/>
      <c r="EV27" s="2031">
        <f t="shared" si="1"/>
        <v>0</v>
      </c>
      <c r="EW27" s="2031"/>
      <c r="EX27" s="2031"/>
      <c r="EY27" s="2031"/>
      <c r="EZ27" s="2031"/>
      <c r="FA27" s="2031"/>
      <c r="FB27" s="2031"/>
      <c r="FC27" s="2031"/>
      <c r="FD27" s="2031"/>
      <c r="FE27" s="2031"/>
      <c r="FF27" s="2031"/>
      <c r="FG27" s="2031"/>
    </row>
    <row r="28" spans="1:163" ht="17.25" customHeight="1">
      <c r="A28" s="102"/>
      <c r="B28" s="2015" t="s">
        <v>542</v>
      </c>
      <c r="C28" s="2015"/>
      <c r="D28" s="2015"/>
      <c r="E28" s="2015"/>
      <c r="F28" s="2015"/>
      <c r="G28" s="2015"/>
      <c r="H28" s="2015"/>
      <c r="I28" s="2015"/>
      <c r="J28" s="2015"/>
      <c r="K28" s="2015"/>
      <c r="L28" s="2015"/>
      <c r="M28" s="2015"/>
      <c r="N28" s="2015"/>
      <c r="O28" s="2015"/>
      <c r="P28" s="2015"/>
      <c r="Q28" s="2015"/>
      <c r="R28" s="2015"/>
      <c r="S28" s="2016"/>
      <c r="T28" s="1112"/>
      <c r="U28" s="1113"/>
      <c r="V28" s="1113"/>
      <c r="W28" s="1113"/>
      <c r="X28" s="1113"/>
      <c r="Y28" s="1113"/>
      <c r="Z28" s="1113"/>
      <c r="AA28" s="1113"/>
      <c r="AB28" s="1241"/>
      <c r="AC28" s="102"/>
      <c r="AD28" s="254"/>
      <c r="AE28" s="254"/>
      <c r="AF28" s="254"/>
      <c r="AG28" s="254"/>
      <c r="AH28" s="261" t="s">
        <v>122</v>
      </c>
      <c r="AI28" s="1096" t="s">
        <v>352</v>
      </c>
      <c r="AJ28" s="1096"/>
      <c r="AK28" s="1096"/>
      <c r="AL28" s="255" t="s">
        <v>226</v>
      </c>
      <c r="AM28" s="255"/>
      <c r="AN28" s="255"/>
      <c r="AO28" s="256"/>
      <c r="AP28" s="1918">
        <v>1374</v>
      </c>
      <c r="AQ28" s="1910"/>
      <c r="AR28" s="1910"/>
      <c r="AS28" s="1910"/>
      <c r="AT28" s="1910"/>
      <c r="AU28" s="1910"/>
      <c r="AV28" s="1910"/>
      <c r="AW28" s="1910"/>
      <c r="AX28" s="1910"/>
      <c r="AY28" s="1910"/>
      <c r="AZ28" s="1910"/>
      <c r="BA28" s="1911"/>
      <c r="BB28" s="2005">
        <v>0</v>
      </c>
      <c r="BC28" s="2006"/>
      <c r="BD28" s="2006"/>
      <c r="BE28" s="2006"/>
      <c r="BF28" s="2006"/>
      <c r="BG28" s="2006"/>
      <c r="BH28" s="2006"/>
      <c r="BI28" s="2006"/>
      <c r="BJ28" s="2006"/>
      <c r="BK28" s="2006"/>
      <c r="BL28" s="2006"/>
      <c r="BM28" s="2007"/>
      <c r="BN28" s="1930">
        <v>2</v>
      </c>
      <c r="BO28" s="1930"/>
      <c r="BP28" s="1930"/>
      <c r="BQ28" s="1930"/>
      <c r="BR28" s="1930"/>
      <c r="BS28" s="1930"/>
      <c r="BT28" s="1930"/>
      <c r="BU28" s="1930"/>
      <c r="BV28" s="1930"/>
      <c r="BW28" s="1930"/>
      <c r="BX28" s="1930"/>
      <c r="BY28" s="1930"/>
      <c r="BZ28" s="1930"/>
      <c r="CA28" s="1930">
        <v>0</v>
      </c>
      <c r="CB28" s="1930"/>
      <c r="CC28" s="1930"/>
      <c r="CD28" s="1930"/>
      <c r="CE28" s="1930"/>
      <c r="CF28" s="1930"/>
      <c r="CG28" s="1930"/>
      <c r="CH28" s="1930"/>
      <c r="CI28" s="1930"/>
      <c r="CJ28" s="1930"/>
      <c r="CK28" s="1930"/>
      <c r="CL28" s="1930"/>
      <c r="CM28" s="1930"/>
      <c r="CN28" s="2005" t="s">
        <v>641</v>
      </c>
      <c r="CO28" s="2006"/>
      <c r="CP28" s="2006"/>
      <c r="CQ28" s="2006"/>
      <c r="CR28" s="2006"/>
      <c r="CS28" s="2006"/>
      <c r="CT28" s="2006"/>
      <c r="CU28" s="2006"/>
      <c r="CV28" s="2006"/>
      <c r="CW28" s="2006"/>
      <c r="CX28" s="2006"/>
      <c r="CY28" s="2007"/>
      <c r="CZ28" s="2005">
        <v>0</v>
      </c>
      <c r="DA28" s="2006"/>
      <c r="DB28" s="2006"/>
      <c r="DC28" s="2006"/>
      <c r="DD28" s="2006"/>
      <c r="DE28" s="2006"/>
      <c r="DF28" s="2006"/>
      <c r="DG28" s="2006"/>
      <c r="DH28" s="2006"/>
      <c r="DI28" s="2006"/>
      <c r="DJ28" s="2006"/>
      <c r="DK28" s="2007"/>
      <c r="DL28" s="1930">
        <v>0</v>
      </c>
      <c r="DM28" s="1930"/>
      <c r="DN28" s="1930"/>
      <c r="DO28" s="1930"/>
      <c r="DP28" s="1930"/>
      <c r="DQ28" s="1930"/>
      <c r="DR28" s="1930"/>
      <c r="DS28" s="1930"/>
      <c r="DT28" s="1930"/>
      <c r="DU28" s="1930"/>
      <c r="DV28" s="1930"/>
      <c r="DW28" s="1930"/>
      <c r="DX28" s="1924">
        <v>0</v>
      </c>
      <c r="DY28" s="1924"/>
      <c r="DZ28" s="1924"/>
      <c r="EA28" s="1924"/>
      <c r="EB28" s="1924"/>
      <c r="EC28" s="1924"/>
      <c r="ED28" s="1924"/>
      <c r="EE28" s="1924"/>
      <c r="EF28" s="1924"/>
      <c r="EG28" s="1924"/>
      <c r="EH28" s="1924"/>
      <c r="EI28" s="1924"/>
      <c r="EJ28" s="2004">
        <f t="shared" si="0"/>
        <v>226</v>
      </c>
      <c r="EK28" s="1907"/>
      <c r="EL28" s="1907"/>
      <c r="EM28" s="1907"/>
      <c r="EN28" s="1907"/>
      <c r="EO28" s="1907"/>
      <c r="EP28" s="1907"/>
      <c r="EQ28" s="1907"/>
      <c r="ER28" s="1907"/>
      <c r="ES28" s="1907"/>
      <c r="ET28" s="1907"/>
      <c r="EU28" s="1907"/>
      <c r="EV28" s="1994">
        <f t="shared" si="1"/>
        <v>0</v>
      </c>
      <c r="EW28" s="1994"/>
      <c r="EX28" s="1994"/>
      <c r="EY28" s="1994"/>
      <c r="EZ28" s="1994"/>
      <c r="FA28" s="1994"/>
      <c r="FB28" s="1994"/>
      <c r="FC28" s="1994"/>
      <c r="FD28" s="1994"/>
      <c r="FE28" s="1994"/>
      <c r="FF28" s="1994"/>
      <c r="FG28" s="1994"/>
    </row>
    <row r="29" spans="1:163" s="322" customFormat="1" ht="16.5" customHeight="1">
      <c r="A29" s="316"/>
      <c r="B29" s="2017"/>
      <c r="C29" s="2017"/>
      <c r="D29" s="2017"/>
      <c r="E29" s="2017"/>
      <c r="F29" s="2017"/>
      <c r="G29" s="2017"/>
      <c r="H29" s="2017"/>
      <c r="I29" s="2017"/>
      <c r="J29" s="2017"/>
      <c r="K29" s="2017"/>
      <c r="L29" s="2017"/>
      <c r="M29" s="2017"/>
      <c r="N29" s="2017"/>
      <c r="O29" s="2017"/>
      <c r="P29" s="2017"/>
      <c r="Q29" s="2017"/>
      <c r="R29" s="2017"/>
      <c r="S29" s="2018"/>
      <c r="T29" s="2009"/>
      <c r="U29" s="2010"/>
      <c r="V29" s="2010"/>
      <c r="W29" s="2010"/>
      <c r="X29" s="2010"/>
      <c r="Y29" s="2010"/>
      <c r="Z29" s="2010"/>
      <c r="AA29" s="2010"/>
      <c r="AB29" s="2011"/>
      <c r="AC29" s="317"/>
      <c r="AD29" s="318"/>
      <c r="AE29" s="318"/>
      <c r="AF29" s="318"/>
      <c r="AG29" s="318"/>
      <c r="AH29" s="319" t="s">
        <v>122</v>
      </c>
      <c r="AI29" s="2012" t="s">
        <v>350</v>
      </c>
      <c r="AJ29" s="2012"/>
      <c r="AK29" s="2012"/>
      <c r="AL29" s="320" t="s">
        <v>227</v>
      </c>
      <c r="AM29" s="320"/>
      <c r="AN29" s="320"/>
      <c r="AO29" s="321"/>
      <c r="AP29" s="2021">
        <v>370</v>
      </c>
      <c r="AQ29" s="2022"/>
      <c r="AR29" s="2022"/>
      <c r="AS29" s="2022"/>
      <c r="AT29" s="2022"/>
      <c r="AU29" s="2022"/>
      <c r="AV29" s="2022"/>
      <c r="AW29" s="2022"/>
      <c r="AX29" s="2022"/>
      <c r="AY29" s="2022"/>
      <c r="AZ29" s="2022"/>
      <c r="BA29" s="2023"/>
      <c r="BB29" s="2024">
        <v>0</v>
      </c>
      <c r="BC29" s="2025"/>
      <c r="BD29" s="2025"/>
      <c r="BE29" s="2025"/>
      <c r="BF29" s="2025"/>
      <c r="BG29" s="2025"/>
      <c r="BH29" s="2025"/>
      <c r="BI29" s="2025"/>
      <c r="BJ29" s="2025"/>
      <c r="BK29" s="2025"/>
      <c r="BL29" s="2025"/>
      <c r="BM29" s="2026"/>
      <c r="BN29" s="2027">
        <v>1181</v>
      </c>
      <c r="BO29" s="2027"/>
      <c r="BP29" s="2027"/>
      <c r="BQ29" s="2027"/>
      <c r="BR29" s="2027"/>
      <c r="BS29" s="2027"/>
      <c r="BT29" s="2027"/>
      <c r="BU29" s="2027"/>
      <c r="BV29" s="2027"/>
      <c r="BW29" s="2027"/>
      <c r="BX29" s="2027"/>
      <c r="BY29" s="2027"/>
      <c r="BZ29" s="2027"/>
      <c r="CA29" s="2027">
        <v>0</v>
      </c>
      <c r="CB29" s="2027"/>
      <c r="CC29" s="2027"/>
      <c r="CD29" s="2027"/>
      <c r="CE29" s="2027"/>
      <c r="CF29" s="2027"/>
      <c r="CG29" s="2027"/>
      <c r="CH29" s="2027"/>
      <c r="CI29" s="2027"/>
      <c r="CJ29" s="2027"/>
      <c r="CK29" s="2027"/>
      <c r="CL29" s="2027"/>
      <c r="CM29" s="2027"/>
      <c r="CN29" s="2024" t="s">
        <v>642</v>
      </c>
      <c r="CO29" s="2025"/>
      <c r="CP29" s="2025"/>
      <c r="CQ29" s="2025"/>
      <c r="CR29" s="2025"/>
      <c r="CS29" s="2025"/>
      <c r="CT29" s="2025"/>
      <c r="CU29" s="2025"/>
      <c r="CV29" s="2025"/>
      <c r="CW29" s="2025"/>
      <c r="CX29" s="2025"/>
      <c r="CY29" s="2026"/>
      <c r="CZ29" s="2024">
        <v>0</v>
      </c>
      <c r="DA29" s="2025"/>
      <c r="DB29" s="2025"/>
      <c r="DC29" s="2025"/>
      <c r="DD29" s="2025"/>
      <c r="DE29" s="2025"/>
      <c r="DF29" s="2025"/>
      <c r="DG29" s="2025"/>
      <c r="DH29" s="2025"/>
      <c r="DI29" s="2025"/>
      <c r="DJ29" s="2025"/>
      <c r="DK29" s="2026"/>
      <c r="DL29" s="2027">
        <v>0</v>
      </c>
      <c r="DM29" s="2027"/>
      <c r="DN29" s="2027"/>
      <c r="DO29" s="2027"/>
      <c r="DP29" s="2027"/>
      <c r="DQ29" s="2027"/>
      <c r="DR29" s="2027"/>
      <c r="DS29" s="2027"/>
      <c r="DT29" s="2027"/>
      <c r="DU29" s="2027"/>
      <c r="DV29" s="2027"/>
      <c r="DW29" s="2027"/>
      <c r="DX29" s="2028">
        <v>0</v>
      </c>
      <c r="DY29" s="2028"/>
      <c r="DZ29" s="2028"/>
      <c r="EA29" s="2028"/>
      <c r="EB29" s="2028"/>
      <c r="EC29" s="2028"/>
      <c r="ED29" s="2028"/>
      <c r="EE29" s="2028"/>
      <c r="EF29" s="2028"/>
      <c r="EG29" s="2028"/>
      <c r="EH29" s="2028"/>
      <c r="EI29" s="2028"/>
      <c r="EJ29" s="2029">
        <f t="shared" si="0"/>
        <v>1374</v>
      </c>
      <c r="EK29" s="2030"/>
      <c r="EL29" s="2030"/>
      <c r="EM29" s="2030"/>
      <c r="EN29" s="2030"/>
      <c r="EO29" s="2030"/>
      <c r="EP29" s="2030"/>
      <c r="EQ29" s="2030"/>
      <c r="ER29" s="2030"/>
      <c r="ES29" s="2030"/>
      <c r="ET29" s="2030"/>
      <c r="EU29" s="2030"/>
      <c r="EV29" s="2031">
        <f t="shared" si="1"/>
        <v>0</v>
      </c>
      <c r="EW29" s="2031"/>
      <c r="EX29" s="2031"/>
      <c r="EY29" s="2031"/>
      <c r="EZ29" s="2031"/>
      <c r="FA29" s="2031"/>
      <c r="FB29" s="2031"/>
      <c r="FC29" s="2031"/>
      <c r="FD29" s="2031"/>
      <c r="FE29" s="2031"/>
      <c r="FF29" s="2031"/>
      <c r="FG29" s="2031"/>
    </row>
    <row r="30" spans="1:163" ht="12.75" customHeight="1">
      <c r="A30" s="102"/>
      <c r="B30" s="1122" t="s">
        <v>543</v>
      </c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3"/>
      <c r="T30" s="1112"/>
      <c r="U30" s="1113"/>
      <c r="V30" s="1113"/>
      <c r="W30" s="1113"/>
      <c r="X30" s="1113"/>
      <c r="Y30" s="1113"/>
      <c r="Z30" s="1113"/>
      <c r="AA30" s="1113"/>
      <c r="AB30" s="1241"/>
      <c r="AC30" s="102"/>
      <c r="AD30" s="254"/>
      <c r="AE30" s="254"/>
      <c r="AF30" s="254"/>
      <c r="AG30" s="254"/>
      <c r="AH30" s="261" t="s">
        <v>122</v>
      </c>
      <c r="AI30" s="1096" t="s">
        <v>352</v>
      </c>
      <c r="AJ30" s="1096"/>
      <c r="AK30" s="1096"/>
      <c r="AL30" s="255" t="s">
        <v>226</v>
      </c>
      <c r="AM30" s="255"/>
      <c r="AN30" s="255"/>
      <c r="AO30" s="256"/>
      <c r="AP30" s="1918">
        <v>34282</v>
      </c>
      <c r="AQ30" s="1910"/>
      <c r="AR30" s="1910"/>
      <c r="AS30" s="1910"/>
      <c r="AT30" s="1910"/>
      <c r="AU30" s="1910"/>
      <c r="AV30" s="1910"/>
      <c r="AW30" s="1910"/>
      <c r="AX30" s="1910"/>
      <c r="AY30" s="1910"/>
      <c r="AZ30" s="1910"/>
      <c r="BA30" s="1911"/>
      <c r="BB30" s="2005">
        <v>0</v>
      </c>
      <c r="BC30" s="2006"/>
      <c r="BD30" s="2006"/>
      <c r="BE30" s="2006"/>
      <c r="BF30" s="2006"/>
      <c r="BG30" s="2006"/>
      <c r="BH30" s="2006"/>
      <c r="BI30" s="2006"/>
      <c r="BJ30" s="2006"/>
      <c r="BK30" s="2006"/>
      <c r="BL30" s="2006"/>
      <c r="BM30" s="2007"/>
      <c r="BN30" s="1930">
        <f>55135-11+11858</f>
        <v>66982</v>
      </c>
      <c r="BO30" s="1930"/>
      <c r="BP30" s="1930"/>
      <c r="BQ30" s="1930"/>
      <c r="BR30" s="1930"/>
      <c r="BS30" s="1930"/>
      <c r="BT30" s="1930"/>
      <c r="BU30" s="1930"/>
      <c r="BV30" s="1930"/>
      <c r="BW30" s="1930"/>
      <c r="BX30" s="1930"/>
      <c r="BY30" s="1930"/>
      <c r="BZ30" s="1930"/>
      <c r="CA30" s="1930">
        <v>252</v>
      </c>
      <c r="CB30" s="1930"/>
      <c r="CC30" s="1930"/>
      <c r="CD30" s="1930"/>
      <c r="CE30" s="1930"/>
      <c r="CF30" s="1930"/>
      <c r="CG30" s="1930"/>
      <c r="CH30" s="1930"/>
      <c r="CI30" s="1930"/>
      <c r="CJ30" s="1930"/>
      <c r="CK30" s="1930"/>
      <c r="CL30" s="1930"/>
      <c r="CM30" s="1930"/>
      <c r="CN30" s="2005" t="s">
        <v>643</v>
      </c>
      <c r="CO30" s="2006"/>
      <c r="CP30" s="2006"/>
      <c r="CQ30" s="2006"/>
      <c r="CR30" s="2006"/>
      <c r="CS30" s="2006"/>
      <c r="CT30" s="2006"/>
      <c r="CU30" s="2006"/>
      <c r="CV30" s="2006"/>
      <c r="CW30" s="2006"/>
      <c r="CX30" s="2006"/>
      <c r="CY30" s="2007"/>
      <c r="CZ30" s="2005">
        <v>0</v>
      </c>
      <c r="DA30" s="2006"/>
      <c r="DB30" s="2006"/>
      <c r="DC30" s="2006"/>
      <c r="DD30" s="2006"/>
      <c r="DE30" s="2006"/>
      <c r="DF30" s="2006"/>
      <c r="DG30" s="2006"/>
      <c r="DH30" s="2006"/>
      <c r="DI30" s="2006"/>
      <c r="DJ30" s="2006"/>
      <c r="DK30" s="2007"/>
      <c r="DL30" s="1930">
        <v>0</v>
      </c>
      <c r="DM30" s="1930"/>
      <c r="DN30" s="1930"/>
      <c r="DO30" s="1930"/>
      <c r="DP30" s="1930"/>
      <c r="DQ30" s="1930"/>
      <c r="DR30" s="1930"/>
      <c r="DS30" s="1930"/>
      <c r="DT30" s="1930"/>
      <c r="DU30" s="1930"/>
      <c r="DV30" s="1930"/>
      <c r="DW30" s="1930"/>
      <c r="DX30" s="1924">
        <v>0</v>
      </c>
      <c r="DY30" s="1924"/>
      <c r="DZ30" s="1924"/>
      <c r="EA30" s="1924"/>
      <c r="EB30" s="1924"/>
      <c r="EC30" s="1924"/>
      <c r="ED30" s="1924"/>
      <c r="EE30" s="1924"/>
      <c r="EF30" s="1924"/>
      <c r="EG30" s="1924"/>
      <c r="EH30" s="1924"/>
      <c r="EI30" s="1924"/>
      <c r="EJ30" s="2004">
        <f t="shared" si="0"/>
        <v>59875</v>
      </c>
      <c r="EK30" s="1907"/>
      <c r="EL30" s="1907"/>
      <c r="EM30" s="1907"/>
      <c r="EN30" s="1907"/>
      <c r="EO30" s="1907"/>
      <c r="EP30" s="1907"/>
      <c r="EQ30" s="1907"/>
      <c r="ER30" s="1907"/>
      <c r="ES30" s="1907"/>
      <c r="ET30" s="1907"/>
      <c r="EU30" s="1907"/>
      <c r="EV30" s="1994">
        <f t="shared" si="1"/>
        <v>0</v>
      </c>
      <c r="EW30" s="1994"/>
      <c r="EX30" s="1994"/>
      <c r="EY30" s="1994"/>
      <c r="EZ30" s="1994"/>
      <c r="FA30" s="1994"/>
      <c r="FB30" s="1994"/>
      <c r="FC30" s="1994"/>
      <c r="FD30" s="1994"/>
      <c r="FE30" s="1994"/>
      <c r="FF30" s="1994"/>
      <c r="FG30" s="1994"/>
    </row>
    <row r="31" spans="1:163" s="322" customFormat="1" ht="14.25" customHeight="1">
      <c r="A31" s="316"/>
      <c r="B31" s="1310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1"/>
      <c r="T31" s="2009"/>
      <c r="U31" s="2010"/>
      <c r="V31" s="2010"/>
      <c r="W31" s="2010"/>
      <c r="X31" s="2010"/>
      <c r="Y31" s="2010"/>
      <c r="Z31" s="2010"/>
      <c r="AA31" s="2010"/>
      <c r="AB31" s="2011"/>
      <c r="AC31" s="317"/>
      <c r="AD31" s="318"/>
      <c r="AE31" s="318"/>
      <c r="AF31" s="318"/>
      <c r="AG31" s="318"/>
      <c r="AH31" s="319" t="s">
        <v>122</v>
      </c>
      <c r="AI31" s="2012" t="s">
        <v>350</v>
      </c>
      <c r="AJ31" s="2012"/>
      <c r="AK31" s="2012"/>
      <c r="AL31" s="320" t="s">
        <v>227</v>
      </c>
      <c r="AM31" s="320"/>
      <c r="AN31" s="320"/>
      <c r="AO31" s="321"/>
      <c r="AP31" s="2021">
        <f>49134+1729</f>
        <v>50863</v>
      </c>
      <c r="AQ31" s="2022"/>
      <c r="AR31" s="2022"/>
      <c r="AS31" s="2022"/>
      <c r="AT31" s="2022"/>
      <c r="AU31" s="2022"/>
      <c r="AV31" s="2022"/>
      <c r="AW31" s="2022"/>
      <c r="AX31" s="2022"/>
      <c r="AY31" s="2022"/>
      <c r="AZ31" s="2022"/>
      <c r="BA31" s="2023"/>
      <c r="BB31" s="2024">
        <v>0</v>
      </c>
      <c r="BC31" s="2025"/>
      <c r="BD31" s="2025"/>
      <c r="BE31" s="2025"/>
      <c r="BF31" s="2025"/>
      <c r="BG31" s="2025"/>
      <c r="BH31" s="2025"/>
      <c r="BI31" s="2025"/>
      <c r="BJ31" s="2025"/>
      <c r="BK31" s="2025"/>
      <c r="BL31" s="2025"/>
      <c r="BM31" s="2026"/>
      <c r="BN31" s="2027">
        <f>52691+2511</f>
        <v>55202</v>
      </c>
      <c r="BO31" s="2027"/>
      <c r="BP31" s="2027"/>
      <c r="BQ31" s="2027"/>
      <c r="BR31" s="2027"/>
      <c r="BS31" s="2027"/>
      <c r="BT31" s="2027"/>
      <c r="BU31" s="2027"/>
      <c r="BV31" s="2027"/>
      <c r="BW31" s="2027"/>
      <c r="BX31" s="2027"/>
      <c r="BY31" s="2027"/>
      <c r="BZ31" s="2027"/>
      <c r="CA31" s="2027">
        <v>92</v>
      </c>
      <c r="CB31" s="2027"/>
      <c r="CC31" s="2027"/>
      <c r="CD31" s="2027"/>
      <c r="CE31" s="2027"/>
      <c r="CF31" s="2027"/>
      <c r="CG31" s="2027"/>
      <c r="CH31" s="2027"/>
      <c r="CI31" s="2027"/>
      <c r="CJ31" s="2027"/>
      <c r="CK31" s="2027"/>
      <c r="CL31" s="2027"/>
      <c r="CM31" s="2027"/>
      <c r="CN31" s="2024" t="s">
        <v>644</v>
      </c>
      <c r="CO31" s="2025"/>
      <c r="CP31" s="2025"/>
      <c r="CQ31" s="2025"/>
      <c r="CR31" s="2025"/>
      <c r="CS31" s="2025"/>
      <c r="CT31" s="2025"/>
      <c r="CU31" s="2025"/>
      <c r="CV31" s="2025"/>
      <c r="CW31" s="2025"/>
      <c r="CX31" s="2025"/>
      <c r="CY31" s="2026"/>
      <c r="CZ31" s="2024">
        <v>0</v>
      </c>
      <c r="DA31" s="2025"/>
      <c r="DB31" s="2025"/>
      <c r="DC31" s="2025"/>
      <c r="DD31" s="2025"/>
      <c r="DE31" s="2025"/>
      <c r="DF31" s="2025"/>
      <c r="DG31" s="2025"/>
      <c r="DH31" s="2025"/>
      <c r="DI31" s="2025"/>
      <c r="DJ31" s="2025"/>
      <c r="DK31" s="2026"/>
      <c r="DL31" s="2027">
        <v>0</v>
      </c>
      <c r="DM31" s="2027"/>
      <c r="DN31" s="2027"/>
      <c r="DO31" s="2027"/>
      <c r="DP31" s="2027"/>
      <c r="DQ31" s="2027"/>
      <c r="DR31" s="2027"/>
      <c r="DS31" s="2027"/>
      <c r="DT31" s="2027"/>
      <c r="DU31" s="2027"/>
      <c r="DV31" s="2027"/>
      <c r="DW31" s="2027"/>
      <c r="DX31" s="2028">
        <v>0</v>
      </c>
      <c r="DY31" s="2028"/>
      <c r="DZ31" s="2028"/>
      <c r="EA31" s="2028"/>
      <c r="EB31" s="2028"/>
      <c r="EC31" s="2028"/>
      <c r="ED31" s="2028"/>
      <c r="EE31" s="2028"/>
      <c r="EF31" s="2028"/>
      <c r="EG31" s="2028"/>
      <c r="EH31" s="2028"/>
      <c r="EI31" s="2028"/>
      <c r="EJ31" s="2029">
        <f t="shared" si="0"/>
        <v>36793</v>
      </c>
      <c r="EK31" s="2030"/>
      <c r="EL31" s="2030"/>
      <c r="EM31" s="2030"/>
      <c r="EN31" s="2030"/>
      <c r="EO31" s="2030"/>
      <c r="EP31" s="2030"/>
      <c r="EQ31" s="2030"/>
      <c r="ER31" s="2030"/>
      <c r="ES31" s="2030"/>
      <c r="ET31" s="2030"/>
      <c r="EU31" s="2030"/>
      <c r="EV31" s="2031">
        <f t="shared" si="1"/>
        <v>0</v>
      </c>
      <c r="EW31" s="2031"/>
      <c r="EX31" s="2031"/>
      <c r="EY31" s="2031"/>
      <c r="EZ31" s="2031"/>
      <c r="FA31" s="2031"/>
      <c r="FB31" s="2031"/>
      <c r="FC31" s="2031"/>
      <c r="FD31" s="2031"/>
      <c r="FE31" s="2031"/>
      <c r="FF31" s="2031"/>
      <c r="FG31" s="2031"/>
    </row>
    <row r="32" spans="1:163" ht="13.5" customHeight="1">
      <c r="A32" s="102"/>
      <c r="B32" s="2032" t="s">
        <v>132</v>
      </c>
      <c r="C32" s="2032"/>
      <c r="D32" s="2032"/>
      <c r="E32" s="2032"/>
      <c r="F32" s="2032"/>
      <c r="G32" s="2032"/>
      <c r="H32" s="2032"/>
      <c r="I32" s="2032"/>
      <c r="J32" s="2032"/>
      <c r="K32" s="2032"/>
      <c r="L32" s="2032"/>
      <c r="M32" s="2032"/>
      <c r="N32" s="2032"/>
      <c r="O32" s="2032"/>
      <c r="P32" s="2032"/>
      <c r="Q32" s="2032"/>
      <c r="R32" s="2032"/>
      <c r="S32" s="2033"/>
      <c r="T32" s="1112">
        <v>5500</v>
      </c>
      <c r="U32" s="1113"/>
      <c r="V32" s="1113"/>
      <c r="W32" s="1113"/>
      <c r="X32" s="1113"/>
      <c r="Y32" s="1113"/>
      <c r="Z32" s="1113"/>
      <c r="AA32" s="1113"/>
      <c r="AB32" s="1241"/>
      <c r="AC32" s="102"/>
      <c r="AD32" s="254"/>
      <c r="AE32" s="254"/>
      <c r="AF32" s="254"/>
      <c r="AG32" s="323"/>
      <c r="AH32" s="324" t="s">
        <v>122</v>
      </c>
      <c r="AI32" s="1096" t="s">
        <v>352</v>
      </c>
      <c r="AJ32" s="1096"/>
      <c r="AK32" s="1096"/>
      <c r="AL32" s="325" t="s">
        <v>226</v>
      </c>
      <c r="AM32" s="325"/>
      <c r="AN32" s="325"/>
      <c r="AO32" s="326"/>
      <c r="AP32" s="1301">
        <f>AP16</f>
        <v>2650686</v>
      </c>
      <c r="AQ32" s="1215"/>
      <c r="AR32" s="1215"/>
      <c r="AS32" s="1215"/>
      <c r="AT32" s="1215"/>
      <c r="AU32" s="1215"/>
      <c r="AV32" s="1215"/>
      <c r="AW32" s="1215"/>
      <c r="AX32" s="1215"/>
      <c r="AY32" s="1215"/>
      <c r="AZ32" s="1215"/>
      <c r="BA32" s="1215"/>
      <c r="BB32" s="2004" t="str">
        <f>BB16</f>
        <v>(117233)</v>
      </c>
      <c r="BC32" s="2004"/>
      <c r="BD32" s="2004"/>
      <c r="BE32" s="2004"/>
      <c r="BF32" s="2004"/>
      <c r="BG32" s="2004"/>
      <c r="BH32" s="2004"/>
      <c r="BI32" s="2004"/>
      <c r="BJ32" s="2004"/>
      <c r="BK32" s="2004"/>
      <c r="BL32" s="2004"/>
      <c r="BM32" s="2004"/>
      <c r="BN32" s="1907">
        <f>BN16</f>
        <v>5785451</v>
      </c>
      <c r="BO32" s="1907"/>
      <c r="BP32" s="1907"/>
      <c r="BQ32" s="1907"/>
      <c r="BR32" s="1907"/>
      <c r="BS32" s="1907"/>
      <c r="BT32" s="1907"/>
      <c r="BU32" s="1907"/>
      <c r="BV32" s="1907"/>
      <c r="BW32" s="1907"/>
      <c r="BX32" s="1907"/>
      <c r="BY32" s="1907"/>
      <c r="BZ32" s="1907"/>
      <c r="CA32" s="1907">
        <f>CA16</f>
        <v>252</v>
      </c>
      <c r="CB32" s="1907"/>
      <c r="CC32" s="1907"/>
      <c r="CD32" s="1907"/>
      <c r="CE32" s="1907"/>
      <c r="CF32" s="1907"/>
      <c r="CG32" s="1907"/>
      <c r="CH32" s="1907"/>
      <c r="CI32" s="1907"/>
      <c r="CJ32" s="1907"/>
      <c r="CK32" s="1907"/>
      <c r="CL32" s="1907"/>
      <c r="CM32" s="1907"/>
      <c r="CN32" s="1907" t="str">
        <f>CN16</f>
        <v>(5328546)</v>
      </c>
      <c r="CO32" s="1907"/>
      <c r="CP32" s="1907"/>
      <c r="CQ32" s="1907"/>
      <c r="CR32" s="1907"/>
      <c r="CS32" s="1907"/>
      <c r="CT32" s="1907"/>
      <c r="CU32" s="1907"/>
      <c r="CV32" s="1907"/>
      <c r="CW32" s="1907"/>
      <c r="CX32" s="1907"/>
      <c r="CY32" s="1907"/>
      <c r="CZ32" s="1907" t="str">
        <f>CZ16</f>
        <v>(391553)</v>
      </c>
      <c r="DA32" s="1907"/>
      <c r="DB32" s="1907"/>
      <c r="DC32" s="1907"/>
      <c r="DD32" s="1907"/>
      <c r="DE32" s="1907"/>
      <c r="DF32" s="1907"/>
      <c r="DG32" s="1907"/>
      <c r="DH32" s="1907"/>
      <c r="DI32" s="1907"/>
      <c r="DJ32" s="1907"/>
      <c r="DK32" s="1907"/>
      <c r="DL32" s="1907">
        <f>DL16</f>
        <v>48683</v>
      </c>
      <c r="DM32" s="1907"/>
      <c r="DN32" s="1907"/>
      <c r="DO32" s="1907"/>
      <c r="DP32" s="1907"/>
      <c r="DQ32" s="1907"/>
      <c r="DR32" s="1907"/>
      <c r="DS32" s="1907"/>
      <c r="DT32" s="1907"/>
      <c r="DU32" s="1907"/>
      <c r="DV32" s="1907"/>
      <c r="DW32" s="1907"/>
      <c r="DX32" s="1924">
        <f>DX16</f>
        <v>325418</v>
      </c>
      <c r="DY32" s="1924"/>
      <c r="DZ32" s="1924"/>
      <c r="EA32" s="1924"/>
      <c r="EB32" s="1924"/>
      <c r="EC32" s="1924"/>
      <c r="ED32" s="1924"/>
      <c r="EE32" s="1924"/>
      <c r="EF32" s="1924"/>
      <c r="EG32" s="1924"/>
      <c r="EH32" s="1924"/>
      <c r="EI32" s="1924"/>
      <c r="EJ32" s="1924">
        <f>EJ16</f>
        <v>3107843</v>
      </c>
      <c r="EK32" s="1924"/>
      <c r="EL32" s="1924"/>
      <c r="EM32" s="1924"/>
      <c r="EN32" s="1924"/>
      <c r="EO32" s="1924"/>
      <c r="EP32" s="1924"/>
      <c r="EQ32" s="1924"/>
      <c r="ER32" s="1924"/>
      <c r="ES32" s="1924"/>
      <c r="ET32" s="1924"/>
      <c r="EU32" s="1924"/>
      <c r="EV32" s="1902" t="str">
        <f>EV16</f>
        <v>(134685)</v>
      </c>
      <c r="EW32" s="1903"/>
      <c r="EX32" s="1903"/>
      <c r="EY32" s="1903"/>
      <c r="EZ32" s="1903"/>
      <c r="FA32" s="1903"/>
      <c r="FB32" s="1903"/>
      <c r="FC32" s="1903"/>
      <c r="FD32" s="1903"/>
      <c r="FE32" s="1903"/>
      <c r="FF32" s="1903"/>
      <c r="FG32" s="1904"/>
    </row>
    <row r="33" spans="1:163" ht="14.25" customHeight="1">
      <c r="A33" s="103"/>
      <c r="B33" s="2034"/>
      <c r="C33" s="2034"/>
      <c r="D33" s="2034"/>
      <c r="E33" s="2034"/>
      <c r="F33" s="2034"/>
      <c r="G33" s="2034"/>
      <c r="H33" s="2034"/>
      <c r="I33" s="2034"/>
      <c r="J33" s="2034"/>
      <c r="K33" s="2034"/>
      <c r="L33" s="2034"/>
      <c r="M33" s="2034"/>
      <c r="N33" s="2034"/>
      <c r="O33" s="2034"/>
      <c r="P33" s="2034"/>
      <c r="Q33" s="2034"/>
      <c r="R33" s="2034"/>
      <c r="S33" s="2035"/>
      <c r="T33" s="1112">
        <v>5520</v>
      </c>
      <c r="U33" s="1113"/>
      <c r="V33" s="1113"/>
      <c r="W33" s="1113"/>
      <c r="X33" s="1113"/>
      <c r="Y33" s="1113"/>
      <c r="Z33" s="1113"/>
      <c r="AA33" s="1113"/>
      <c r="AB33" s="1241"/>
      <c r="AC33" s="102"/>
      <c r="AD33" s="254"/>
      <c r="AE33" s="254"/>
      <c r="AF33" s="254"/>
      <c r="AG33" s="263"/>
      <c r="AH33" s="262" t="s">
        <v>122</v>
      </c>
      <c r="AI33" s="2040" t="s">
        <v>350</v>
      </c>
      <c r="AJ33" s="2040"/>
      <c r="AK33" s="2040"/>
      <c r="AL33" s="264" t="s">
        <v>227</v>
      </c>
      <c r="AM33" s="264"/>
      <c r="AN33" s="264"/>
      <c r="AO33" s="265"/>
      <c r="AP33" s="1301">
        <f>AP17</f>
        <v>2751144</v>
      </c>
      <c r="AQ33" s="1215"/>
      <c r="AR33" s="1215"/>
      <c r="AS33" s="1215"/>
      <c r="AT33" s="1215"/>
      <c r="AU33" s="1215"/>
      <c r="AV33" s="1215"/>
      <c r="AW33" s="1215"/>
      <c r="AX33" s="1215"/>
      <c r="AY33" s="1215"/>
      <c r="AZ33" s="1215"/>
      <c r="BA33" s="1216"/>
      <c r="BB33" s="1112">
        <f>BB17</f>
        <v>0</v>
      </c>
      <c r="BC33" s="1113"/>
      <c r="BD33" s="1113"/>
      <c r="BE33" s="1113"/>
      <c r="BF33" s="1113"/>
      <c r="BG33" s="1113"/>
      <c r="BH33" s="1113"/>
      <c r="BI33" s="1113"/>
      <c r="BJ33" s="1113"/>
      <c r="BK33" s="1113"/>
      <c r="BL33" s="1113"/>
      <c r="BM33" s="1241"/>
      <c r="BN33" s="1924">
        <f>BN17</f>
        <v>4216818</v>
      </c>
      <c r="BO33" s="1924"/>
      <c r="BP33" s="1924"/>
      <c r="BQ33" s="1924"/>
      <c r="BR33" s="1924"/>
      <c r="BS33" s="1924"/>
      <c r="BT33" s="1924"/>
      <c r="BU33" s="1924"/>
      <c r="BV33" s="1924"/>
      <c r="BW33" s="1924"/>
      <c r="BX33" s="1924"/>
      <c r="BY33" s="1924"/>
      <c r="BZ33" s="1924"/>
      <c r="CA33" s="1924">
        <f>CA17</f>
        <v>92</v>
      </c>
      <c r="CB33" s="1924"/>
      <c r="CC33" s="1924"/>
      <c r="CD33" s="1924"/>
      <c r="CE33" s="1924"/>
      <c r="CF33" s="1924"/>
      <c r="CG33" s="1924"/>
      <c r="CH33" s="1924"/>
      <c r="CI33" s="1924"/>
      <c r="CJ33" s="1924"/>
      <c r="CK33" s="1924"/>
      <c r="CL33" s="1924"/>
      <c r="CM33" s="1924"/>
      <c r="CN33" s="1265" t="str">
        <f>CN17</f>
        <v>(4314857)</v>
      </c>
      <c r="CO33" s="1266"/>
      <c r="CP33" s="1266"/>
      <c r="CQ33" s="1266"/>
      <c r="CR33" s="1266"/>
      <c r="CS33" s="1266"/>
      <c r="CT33" s="1266"/>
      <c r="CU33" s="1266"/>
      <c r="CV33" s="1266"/>
      <c r="CW33" s="1266"/>
      <c r="CX33" s="1266"/>
      <c r="CY33" s="1267"/>
      <c r="CZ33" s="1265" t="str">
        <f>CZ17</f>
        <v>(455301)</v>
      </c>
      <c r="DA33" s="1266"/>
      <c r="DB33" s="1266"/>
      <c r="DC33" s="1266"/>
      <c r="DD33" s="1266"/>
      <c r="DE33" s="1266"/>
      <c r="DF33" s="1266"/>
      <c r="DG33" s="1266"/>
      <c r="DH33" s="1266"/>
      <c r="DI33" s="1266"/>
      <c r="DJ33" s="1266"/>
      <c r="DK33" s="1925"/>
      <c r="DL33" s="1301">
        <f>DL17</f>
        <v>19468</v>
      </c>
      <c r="DM33" s="1215"/>
      <c r="DN33" s="1215"/>
      <c r="DO33" s="1215"/>
      <c r="DP33" s="1215"/>
      <c r="DQ33" s="1215"/>
      <c r="DR33" s="1215"/>
      <c r="DS33" s="1215"/>
      <c r="DT33" s="1215"/>
      <c r="DU33" s="1215"/>
      <c r="DV33" s="1215"/>
      <c r="DW33" s="1216"/>
      <c r="DX33" s="1924">
        <f>DX17</f>
        <v>318600</v>
      </c>
      <c r="DY33" s="1924"/>
      <c r="DZ33" s="1924"/>
      <c r="EA33" s="1924"/>
      <c r="EB33" s="1924"/>
      <c r="EC33" s="1924"/>
      <c r="ED33" s="1924"/>
      <c r="EE33" s="1924"/>
      <c r="EF33" s="1924"/>
      <c r="EG33" s="1924"/>
      <c r="EH33" s="1924"/>
      <c r="EI33" s="1924"/>
      <c r="EJ33" s="1924">
        <f>EJ17</f>
        <v>2653197</v>
      </c>
      <c r="EK33" s="1924"/>
      <c r="EL33" s="1924"/>
      <c r="EM33" s="1924"/>
      <c r="EN33" s="1924"/>
      <c r="EO33" s="1924"/>
      <c r="EP33" s="1924"/>
      <c r="EQ33" s="1924"/>
      <c r="ER33" s="1924"/>
      <c r="ES33" s="1924"/>
      <c r="ET33" s="1924"/>
      <c r="EU33" s="1924"/>
      <c r="EV33" s="1265" t="str">
        <f>EV17</f>
        <v>(117233)</v>
      </c>
      <c r="EW33" s="1266"/>
      <c r="EX33" s="1266"/>
      <c r="EY33" s="1266"/>
      <c r="EZ33" s="1266"/>
      <c r="FA33" s="1266"/>
      <c r="FB33" s="1266"/>
      <c r="FC33" s="1266"/>
      <c r="FD33" s="1266"/>
      <c r="FE33" s="1266"/>
      <c r="FF33" s="1266"/>
      <c r="FG33" s="1925"/>
    </row>
    <row r="34" spans="1:163" ht="3" customHeight="1" thickBot="1">
      <c r="A34" s="107"/>
      <c r="B34" s="2036"/>
      <c r="C34" s="2036"/>
      <c r="D34" s="2036"/>
      <c r="E34" s="2036"/>
      <c r="F34" s="2036"/>
      <c r="G34" s="2036"/>
      <c r="H34" s="2036"/>
      <c r="I34" s="2036"/>
      <c r="J34" s="2036"/>
      <c r="K34" s="2036"/>
      <c r="L34" s="2036"/>
      <c r="M34" s="2036"/>
      <c r="N34" s="2036"/>
      <c r="O34" s="2036"/>
      <c r="P34" s="2036"/>
      <c r="Q34" s="2036"/>
      <c r="R34" s="2036"/>
      <c r="S34" s="2037"/>
      <c r="T34" s="1115"/>
      <c r="U34" s="1116"/>
      <c r="V34" s="1116"/>
      <c r="W34" s="1116"/>
      <c r="X34" s="1116"/>
      <c r="Y34" s="1116"/>
      <c r="Z34" s="1116"/>
      <c r="AA34" s="1116"/>
      <c r="AB34" s="1242"/>
      <c r="AC34" s="118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6"/>
      <c r="AP34" s="2039"/>
      <c r="AQ34" s="1947"/>
      <c r="AR34" s="1947"/>
      <c r="AS34" s="1947"/>
      <c r="AT34" s="1947"/>
      <c r="AU34" s="1947"/>
      <c r="AV34" s="1947"/>
      <c r="AW34" s="1947"/>
      <c r="AX34" s="1947"/>
      <c r="AY34" s="1947"/>
      <c r="AZ34" s="1947"/>
      <c r="BA34" s="1948"/>
      <c r="BB34" s="1115"/>
      <c r="BC34" s="1116"/>
      <c r="BD34" s="1116"/>
      <c r="BE34" s="1116"/>
      <c r="BF34" s="1116"/>
      <c r="BG34" s="1116"/>
      <c r="BH34" s="1116"/>
      <c r="BI34" s="1116"/>
      <c r="BJ34" s="1116"/>
      <c r="BK34" s="1116"/>
      <c r="BL34" s="1116"/>
      <c r="BM34" s="1242"/>
      <c r="BN34" s="1950"/>
      <c r="BO34" s="1950"/>
      <c r="BP34" s="1950"/>
      <c r="BQ34" s="1950"/>
      <c r="BR34" s="1950"/>
      <c r="BS34" s="1950"/>
      <c r="BT34" s="1950"/>
      <c r="BU34" s="1950"/>
      <c r="BV34" s="1950"/>
      <c r="BW34" s="1950"/>
      <c r="BX34" s="1950"/>
      <c r="BY34" s="1950"/>
      <c r="BZ34" s="1950"/>
      <c r="CA34" s="1950"/>
      <c r="CB34" s="1950"/>
      <c r="CC34" s="1950"/>
      <c r="CD34" s="1950"/>
      <c r="CE34" s="1950"/>
      <c r="CF34" s="1950"/>
      <c r="CG34" s="1950"/>
      <c r="CH34" s="1950"/>
      <c r="CI34" s="1950"/>
      <c r="CJ34" s="1950"/>
      <c r="CK34" s="1950"/>
      <c r="CL34" s="1950"/>
      <c r="CM34" s="1950"/>
      <c r="CN34" s="1268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70"/>
      <c r="CZ34" s="1268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2038"/>
      <c r="DL34" s="2039"/>
      <c r="DM34" s="1947"/>
      <c r="DN34" s="1947"/>
      <c r="DO34" s="1947"/>
      <c r="DP34" s="1947"/>
      <c r="DQ34" s="1947"/>
      <c r="DR34" s="1947"/>
      <c r="DS34" s="1947"/>
      <c r="DT34" s="1947"/>
      <c r="DU34" s="1947"/>
      <c r="DV34" s="1947"/>
      <c r="DW34" s="1948"/>
      <c r="DX34" s="1950"/>
      <c r="DY34" s="1950"/>
      <c r="DZ34" s="1950"/>
      <c r="EA34" s="1950"/>
      <c r="EB34" s="1950"/>
      <c r="EC34" s="1950"/>
      <c r="ED34" s="1950"/>
      <c r="EE34" s="1950"/>
      <c r="EF34" s="1950"/>
      <c r="EG34" s="1950"/>
      <c r="EH34" s="1950"/>
      <c r="EI34" s="1950"/>
      <c r="EJ34" s="1950"/>
      <c r="EK34" s="1950"/>
      <c r="EL34" s="1950"/>
      <c r="EM34" s="1950"/>
      <c r="EN34" s="1950"/>
      <c r="EO34" s="1950"/>
      <c r="EP34" s="1950"/>
      <c r="EQ34" s="1950"/>
      <c r="ER34" s="1950"/>
      <c r="ES34" s="1950"/>
      <c r="ET34" s="1950"/>
      <c r="EU34" s="1950"/>
      <c r="EV34" s="1268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2038"/>
    </row>
  </sheetData>
  <mergeCells count="342">
    <mergeCell ref="CN33:CY34"/>
    <mergeCell ref="CZ33:DK34"/>
    <mergeCell ref="DL33:DW34"/>
    <mergeCell ref="DX33:EI34"/>
    <mergeCell ref="EJ33:EU34"/>
    <mergeCell ref="EV33:FG34"/>
    <mergeCell ref="T33:AB34"/>
    <mergeCell ref="AI33:AK33"/>
    <mergeCell ref="AP33:BA34"/>
    <mergeCell ref="BB33:BM34"/>
    <mergeCell ref="BN33:BZ34"/>
    <mergeCell ref="CA33:CM34"/>
    <mergeCell ref="CN32:CY32"/>
    <mergeCell ref="CZ32:DK32"/>
    <mergeCell ref="DL32:DW32"/>
    <mergeCell ref="DX32:EI32"/>
    <mergeCell ref="EJ32:EU32"/>
    <mergeCell ref="EV32:FG32"/>
    <mergeCell ref="DX31:EI31"/>
    <mergeCell ref="EJ31:EU31"/>
    <mergeCell ref="EV31:FG31"/>
    <mergeCell ref="B32:S34"/>
    <mergeCell ref="T32:AB32"/>
    <mergeCell ref="AI32:AK32"/>
    <mergeCell ref="AP32:BA32"/>
    <mergeCell ref="BB32:BM32"/>
    <mergeCell ref="BN32:BZ32"/>
    <mergeCell ref="CA32:CM32"/>
    <mergeCell ref="EV30:FG30"/>
    <mergeCell ref="T31:AB31"/>
    <mergeCell ref="AI31:AK31"/>
    <mergeCell ref="AP31:BA31"/>
    <mergeCell ref="BB31:BM31"/>
    <mergeCell ref="BN31:BZ31"/>
    <mergeCell ref="CA31:CM31"/>
    <mergeCell ref="CN31:CY31"/>
    <mergeCell ref="CZ31:DK31"/>
    <mergeCell ref="DL31:DW31"/>
    <mergeCell ref="CA30:CM30"/>
    <mergeCell ref="CN30:CY30"/>
    <mergeCell ref="CZ30:DK30"/>
    <mergeCell ref="DL30:DW30"/>
    <mergeCell ref="DX30:EI30"/>
    <mergeCell ref="EJ30:EU30"/>
    <mergeCell ref="B30:S31"/>
    <mergeCell ref="T30:AB30"/>
    <mergeCell ref="AI30:AK30"/>
    <mergeCell ref="AP30:BA30"/>
    <mergeCell ref="BB30:BM30"/>
    <mergeCell ref="BN30:BZ30"/>
    <mergeCell ref="CN29:CY29"/>
    <mergeCell ref="CZ29:DK29"/>
    <mergeCell ref="DL29:DW29"/>
    <mergeCell ref="DX29:EI29"/>
    <mergeCell ref="EV29:FG29"/>
    <mergeCell ref="T29:AB29"/>
    <mergeCell ref="AI29:AK29"/>
    <mergeCell ref="AP29:BA29"/>
    <mergeCell ref="BB29:BM29"/>
    <mergeCell ref="BN29:BZ29"/>
    <mergeCell ref="CA29:CM29"/>
    <mergeCell ref="CN28:CY28"/>
    <mergeCell ref="CZ28:DK28"/>
    <mergeCell ref="DL28:DW28"/>
    <mergeCell ref="DX28:EI28"/>
    <mergeCell ref="EJ28:EU28"/>
    <mergeCell ref="EV28:FG28"/>
    <mergeCell ref="B28:S29"/>
    <mergeCell ref="T28:AB28"/>
    <mergeCell ref="AI28:AK28"/>
    <mergeCell ref="AP28:BA28"/>
    <mergeCell ref="BB28:BM28"/>
    <mergeCell ref="BN28:BZ28"/>
    <mergeCell ref="CA28:CM28"/>
    <mergeCell ref="B26:S27"/>
    <mergeCell ref="EJ29:EU29"/>
    <mergeCell ref="EV26:FG26"/>
    <mergeCell ref="T27:AB27"/>
    <mergeCell ref="AI27:AK27"/>
    <mergeCell ref="AP27:BA27"/>
    <mergeCell ref="BB27:BM27"/>
    <mergeCell ref="BN27:BZ27"/>
    <mergeCell ref="CA27:CM27"/>
    <mergeCell ref="CN27:CY27"/>
    <mergeCell ref="CZ27:DK27"/>
    <mergeCell ref="DL27:DW27"/>
    <mergeCell ref="CA26:CM26"/>
    <mergeCell ref="CN26:CY26"/>
    <mergeCell ref="CZ26:DK26"/>
    <mergeCell ref="DL26:DW26"/>
    <mergeCell ref="DX26:EI26"/>
    <mergeCell ref="EJ26:EU26"/>
    <mergeCell ref="T26:AB26"/>
    <mergeCell ref="AI26:AK26"/>
    <mergeCell ref="AP26:BA26"/>
    <mergeCell ref="BB26:BM26"/>
    <mergeCell ref="BN26:BZ26"/>
    <mergeCell ref="DX27:EI27"/>
    <mergeCell ref="EJ27:EU27"/>
    <mergeCell ref="EV27:FG27"/>
    <mergeCell ref="CN25:CY25"/>
    <mergeCell ref="CZ25:DK25"/>
    <mergeCell ref="DL25:DW25"/>
    <mergeCell ref="DX25:EI25"/>
    <mergeCell ref="EJ25:EU25"/>
    <mergeCell ref="EV25:FG25"/>
    <mergeCell ref="T25:AB25"/>
    <mergeCell ref="AI25:AK25"/>
    <mergeCell ref="AP25:BA25"/>
    <mergeCell ref="BB25:BM25"/>
    <mergeCell ref="BN25:BZ25"/>
    <mergeCell ref="CA25:CM25"/>
    <mergeCell ref="CN24:CY24"/>
    <mergeCell ref="CZ24:DK24"/>
    <mergeCell ref="DL24:DW24"/>
    <mergeCell ref="DX24:EI24"/>
    <mergeCell ref="EJ24:EU24"/>
    <mergeCell ref="EV24:FG24"/>
    <mergeCell ref="DX23:EI23"/>
    <mergeCell ref="EJ23:EU23"/>
    <mergeCell ref="EV23:FG23"/>
    <mergeCell ref="B24:S25"/>
    <mergeCell ref="T24:AB24"/>
    <mergeCell ref="AI24:AK24"/>
    <mergeCell ref="AP24:BA24"/>
    <mergeCell ref="BB24:BM24"/>
    <mergeCell ref="BN24:BZ24"/>
    <mergeCell ref="CA24:CM24"/>
    <mergeCell ref="EV22:FG22"/>
    <mergeCell ref="T23:AB23"/>
    <mergeCell ref="AI23:AK23"/>
    <mergeCell ref="AP23:BA23"/>
    <mergeCell ref="BB23:BM23"/>
    <mergeCell ref="BN23:BZ23"/>
    <mergeCell ref="CA23:CM23"/>
    <mergeCell ref="CN23:CY23"/>
    <mergeCell ref="CZ23:DK23"/>
    <mergeCell ref="DL23:DW23"/>
    <mergeCell ref="CA22:CM22"/>
    <mergeCell ref="CN22:CY22"/>
    <mergeCell ref="CZ22:DK22"/>
    <mergeCell ref="DL22:DW22"/>
    <mergeCell ref="DX22:EI22"/>
    <mergeCell ref="EJ22:EU22"/>
    <mergeCell ref="B22:S23"/>
    <mergeCell ref="T22:AB22"/>
    <mergeCell ref="AI22:AK22"/>
    <mergeCell ref="AP22:BA22"/>
    <mergeCell ref="BB22:BM22"/>
    <mergeCell ref="BN22:BZ22"/>
    <mergeCell ref="CN21:CY21"/>
    <mergeCell ref="CZ21:DK21"/>
    <mergeCell ref="DL21:DW21"/>
    <mergeCell ref="DX21:EI21"/>
    <mergeCell ref="EJ21:EU21"/>
    <mergeCell ref="EV21:FG21"/>
    <mergeCell ref="DL20:DW20"/>
    <mergeCell ref="DX20:EI20"/>
    <mergeCell ref="EJ20:EU20"/>
    <mergeCell ref="EV20:FG20"/>
    <mergeCell ref="T21:AB21"/>
    <mergeCell ref="AI21:AK21"/>
    <mergeCell ref="AP21:BA21"/>
    <mergeCell ref="BB21:BM21"/>
    <mergeCell ref="BN21:BZ21"/>
    <mergeCell ref="CA21:CM21"/>
    <mergeCell ref="CA19:CM19"/>
    <mergeCell ref="CN19:CY19"/>
    <mergeCell ref="CZ19:DK19"/>
    <mergeCell ref="DL19:DW19"/>
    <mergeCell ref="DX19:EI19"/>
    <mergeCell ref="EJ19:EU19"/>
    <mergeCell ref="B19:S19"/>
    <mergeCell ref="T19:AB19"/>
    <mergeCell ref="AI19:AK19"/>
    <mergeCell ref="AP19:BA19"/>
    <mergeCell ref="BB19:BM19"/>
    <mergeCell ref="BN19:BZ19"/>
    <mergeCell ref="B20:S21"/>
    <mergeCell ref="T20:AB20"/>
    <mergeCell ref="AI20:AK20"/>
    <mergeCell ref="AP20:BA20"/>
    <mergeCell ref="BB20:BM20"/>
    <mergeCell ref="BN20:BZ20"/>
    <mergeCell ref="CA20:CM20"/>
    <mergeCell ref="CN20:CY20"/>
    <mergeCell ref="CZ20:DK20"/>
    <mergeCell ref="CZ18:DK18"/>
    <mergeCell ref="DL18:DW18"/>
    <mergeCell ref="DX18:EI18"/>
    <mergeCell ref="EJ18:EU18"/>
    <mergeCell ref="EV18:FG18"/>
    <mergeCell ref="DX17:EI17"/>
    <mergeCell ref="EJ17:EU17"/>
    <mergeCell ref="EV17:FG17"/>
    <mergeCell ref="EV19:FG19"/>
    <mergeCell ref="B18:S18"/>
    <mergeCell ref="T18:AB18"/>
    <mergeCell ref="AI18:AK18"/>
    <mergeCell ref="AP18:BA18"/>
    <mergeCell ref="BB18:BM18"/>
    <mergeCell ref="BN18:BZ18"/>
    <mergeCell ref="CA18:CM18"/>
    <mergeCell ref="EV16:FG16"/>
    <mergeCell ref="T17:AB17"/>
    <mergeCell ref="AI17:AK17"/>
    <mergeCell ref="AP17:BA17"/>
    <mergeCell ref="BB17:BM17"/>
    <mergeCell ref="BN17:BZ17"/>
    <mergeCell ref="CA17:CM17"/>
    <mergeCell ref="CN17:CY17"/>
    <mergeCell ref="CZ17:DK17"/>
    <mergeCell ref="DL17:DW17"/>
    <mergeCell ref="CA16:CM16"/>
    <mergeCell ref="CN16:CY16"/>
    <mergeCell ref="CZ16:DK16"/>
    <mergeCell ref="DL16:DW16"/>
    <mergeCell ref="DX16:EI16"/>
    <mergeCell ref="EJ16:EU16"/>
    <mergeCell ref="CN18:CY18"/>
    <mergeCell ref="B16:S17"/>
    <mergeCell ref="T16:AB16"/>
    <mergeCell ref="AI16:AK16"/>
    <mergeCell ref="AP16:BA16"/>
    <mergeCell ref="BB16:BM16"/>
    <mergeCell ref="BN16:BZ16"/>
    <mergeCell ref="DB15:DI15"/>
    <mergeCell ref="DJ15:DK15"/>
    <mergeCell ref="DL15:DW15"/>
    <mergeCell ref="BN15:BZ15"/>
    <mergeCell ref="CA15:CM15"/>
    <mergeCell ref="CN15:CO15"/>
    <mergeCell ref="CP15:CW15"/>
    <mergeCell ref="CX15:CY15"/>
    <mergeCell ref="CZ15:DA15"/>
    <mergeCell ref="EV14:EW14"/>
    <mergeCell ref="EX14:FE14"/>
    <mergeCell ref="FF14:FG14"/>
    <mergeCell ref="B15:S15"/>
    <mergeCell ref="T15:AB15"/>
    <mergeCell ref="AI15:AK15"/>
    <mergeCell ref="AP15:BA15"/>
    <mergeCell ref="BB15:BC15"/>
    <mergeCell ref="BD15:BK15"/>
    <mergeCell ref="BL15:BM15"/>
    <mergeCell ref="DJ14:DK14"/>
    <mergeCell ref="DL14:DW14"/>
    <mergeCell ref="EJ14:EU14"/>
    <mergeCell ref="CA14:CM14"/>
    <mergeCell ref="CN14:CO14"/>
    <mergeCell ref="CP14:CW14"/>
    <mergeCell ref="CX14:CY14"/>
    <mergeCell ref="CZ14:DA14"/>
    <mergeCell ref="DB14:DI14"/>
    <mergeCell ref="EJ15:EU15"/>
    <mergeCell ref="EV15:EW15"/>
    <mergeCell ref="EX15:FE15"/>
    <mergeCell ref="FF15:FG15"/>
    <mergeCell ref="B14:S14"/>
    <mergeCell ref="T14:AB14"/>
    <mergeCell ref="AI14:AK14"/>
    <mergeCell ref="AP14:BA14"/>
    <mergeCell ref="BB14:BC14"/>
    <mergeCell ref="BD14:BK14"/>
    <mergeCell ref="BL14:BM14"/>
    <mergeCell ref="BN14:BZ14"/>
    <mergeCell ref="DL12:DW13"/>
    <mergeCell ref="CN12:CO13"/>
    <mergeCell ref="CP12:CW13"/>
    <mergeCell ref="CX12:CY13"/>
    <mergeCell ref="CZ12:DA13"/>
    <mergeCell ref="DB12:DI13"/>
    <mergeCell ref="DJ12:DK13"/>
    <mergeCell ref="EX11:FE11"/>
    <mergeCell ref="FF11:FG11"/>
    <mergeCell ref="T12:AB13"/>
    <mergeCell ref="AI12:AK12"/>
    <mergeCell ref="AP12:BA13"/>
    <mergeCell ref="BB12:BC13"/>
    <mergeCell ref="BD12:BK13"/>
    <mergeCell ref="BL12:BM13"/>
    <mergeCell ref="BN12:BZ13"/>
    <mergeCell ref="CA12:CM13"/>
    <mergeCell ref="DL11:DW11"/>
    <mergeCell ref="EJ11:EU11"/>
    <mergeCell ref="EV11:EW11"/>
    <mergeCell ref="CN11:CO11"/>
    <mergeCell ref="CP11:CW11"/>
    <mergeCell ref="CX11:CY11"/>
    <mergeCell ref="CZ11:DA11"/>
    <mergeCell ref="DB11:DI11"/>
    <mergeCell ref="DJ11:DK11"/>
    <mergeCell ref="DX11:EI11"/>
    <mergeCell ref="EX12:FE13"/>
    <mergeCell ref="FF12:FG13"/>
    <mergeCell ref="EJ12:EU13"/>
    <mergeCell ref="EV12:EW13"/>
    <mergeCell ref="CA10:CM10"/>
    <mergeCell ref="CN10:CY10"/>
    <mergeCell ref="CZ10:DK10"/>
    <mergeCell ref="DL10:DW10"/>
    <mergeCell ref="DX10:EI10"/>
    <mergeCell ref="EJ10:EU10"/>
    <mergeCell ref="B10:S10"/>
    <mergeCell ref="T10:AB10"/>
    <mergeCell ref="AC10:AO10"/>
    <mergeCell ref="AP10:BA10"/>
    <mergeCell ref="BB10:BM10"/>
    <mergeCell ref="BN10:BZ10"/>
    <mergeCell ref="B11:S13"/>
    <mergeCell ref="T11:AB11"/>
    <mergeCell ref="AI11:AK11"/>
    <mergeCell ref="AP11:BA11"/>
    <mergeCell ref="BB11:BC11"/>
    <mergeCell ref="BD11:BK11"/>
    <mergeCell ref="BL11:BM11"/>
    <mergeCell ref="BN11:BZ11"/>
    <mergeCell ref="CA11:CM11"/>
    <mergeCell ref="DX12:EI13"/>
    <mergeCell ref="DX14:EI14"/>
    <mergeCell ref="DX15:EI15"/>
    <mergeCell ref="CN8:EI8"/>
    <mergeCell ref="DX9:EI9"/>
    <mergeCell ref="A3:FG3"/>
    <mergeCell ref="A5:FG5"/>
    <mergeCell ref="A7:S9"/>
    <mergeCell ref="T7:AB9"/>
    <mergeCell ref="AC7:AO9"/>
    <mergeCell ref="AP7:BM7"/>
    <mergeCell ref="BN7:EI7"/>
    <mergeCell ref="EJ7:FG7"/>
    <mergeCell ref="AP8:BA9"/>
    <mergeCell ref="BB8:BM9"/>
    <mergeCell ref="BN8:CM8"/>
    <mergeCell ref="EJ8:EU9"/>
    <mergeCell ref="EV8:FG9"/>
    <mergeCell ref="BN9:BZ9"/>
    <mergeCell ref="CA9:CM9"/>
    <mergeCell ref="CN9:CY9"/>
    <mergeCell ref="CZ9:DK9"/>
    <mergeCell ref="DL9:DW9"/>
    <mergeCell ref="EV10:FG10"/>
  </mergeCells>
  <pageMargins left="0.51181102362204722" right="0.43307086614173229" top="0.19685039370078741" bottom="0.19685039370078741" header="0.19685039370078741" footer="0.19685039370078741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G32"/>
  <sheetViews>
    <sheetView view="pageBreakPreview" zoomScale="87" zoomScaleSheetLayoutView="87" workbookViewId="0">
      <selection activeCell="DF11" sqref="DF11:DW12"/>
    </sheetView>
  </sheetViews>
  <sheetFormatPr defaultColWidth="0.85546875" defaultRowHeight="12" customHeight="1"/>
  <cols>
    <col min="1" max="16384" width="0.85546875" style="123"/>
  </cols>
  <sheetData>
    <row r="1" spans="1:163" s="269" customFormat="1" ht="12.75">
      <c r="FG1" s="120" t="s">
        <v>307</v>
      </c>
    </row>
    <row r="2" spans="1:163" s="130" customFormat="1" ht="15">
      <c r="A2" s="1740" t="s">
        <v>308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  <c r="T2" s="1740"/>
      <c r="U2" s="1740"/>
      <c r="V2" s="1740"/>
      <c r="W2" s="1740"/>
      <c r="X2" s="1740"/>
      <c r="Y2" s="1740"/>
      <c r="Z2" s="1740"/>
      <c r="AA2" s="1740"/>
      <c r="AB2" s="1740"/>
      <c r="AC2" s="1740"/>
      <c r="AD2" s="1740"/>
      <c r="AE2" s="1740"/>
      <c r="AF2" s="1740"/>
      <c r="AG2" s="1740"/>
      <c r="AH2" s="1740"/>
      <c r="AI2" s="1740"/>
      <c r="AJ2" s="1740"/>
      <c r="AK2" s="1740"/>
      <c r="AL2" s="1740"/>
      <c r="AM2" s="1740"/>
      <c r="AN2" s="1740"/>
      <c r="AO2" s="1740"/>
      <c r="AP2" s="1740"/>
      <c r="AQ2" s="1740"/>
      <c r="AR2" s="1740"/>
      <c r="AS2" s="1740"/>
      <c r="AT2" s="1740"/>
      <c r="AU2" s="1740"/>
      <c r="AV2" s="1740"/>
      <c r="AW2" s="1740"/>
      <c r="AX2" s="1740"/>
      <c r="AY2" s="1740"/>
      <c r="AZ2" s="1740"/>
      <c r="BA2" s="1740"/>
      <c r="BB2" s="1740"/>
      <c r="BC2" s="1740"/>
      <c r="BD2" s="1740"/>
      <c r="BE2" s="1740"/>
      <c r="BF2" s="1740"/>
      <c r="BG2" s="1740"/>
      <c r="BH2" s="1740"/>
      <c r="BI2" s="1740"/>
      <c r="BJ2" s="1740"/>
      <c r="BK2" s="1740"/>
      <c r="BL2" s="1740"/>
      <c r="BM2" s="1740"/>
      <c r="BN2" s="1740"/>
      <c r="BO2" s="1740"/>
      <c r="BP2" s="1740"/>
      <c r="BQ2" s="1740"/>
      <c r="BR2" s="1740"/>
      <c r="BS2" s="1740"/>
      <c r="BT2" s="1740"/>
      <c r="BU2" s="1740"/>
      <c r="BV2" s="1740"/>
      <c r="BW2" s="1740"/>
      <c r="BX2" s="1740"/>
      <c r="BY2" s="1740"/>
      <c r="BZ2" s="1740"/>
      <c r="CA2" s="1740"/>
      <c r="CB2" s="1740"/>
      <c r="CC2" s="1740"/>
      <c r="CD2" s="1740"/>
      <c r="CE2" s="1740"/>
      <c r="CF2" s="1740"/>
      <c r="CG2" s="1740"/>
      <c r="CH2" s="1740"/>
      <c r="CI2" s="1740"/>
      <c r="CJ2" s="1740"/>
      <c r="CK2" s="1740"/>
      <c r="CL2" s="1740"/>
      <c r="CM2" s="1740"/>
      <c r="CN2" s="1740"/>
      <c r="CO2" s="1740"/>
      <c r="CP2" s="1740"/>
      <c r="CQ2" s="1740"/>
      <c r="CR2" s="1740"/>
      <c r="CS2" s="1740"/>
      <c r="CT2" s="1740"/>
      <c r="CU2" s="1740"/>
      <c r="CV2" s="1740"/>
      <c r="CW2" s="1740"/>
      <c r="CX2" s="1740"/>
      <c r="CY2" s="1740"/>
      <c r="CZ2" s="1740"/>
      <c r="DA2" s="1740"/>
      <c r="DB2" s="1740"/>
      <c r="DC2" s="1740"/>
      <c r="DD2" s="1740"/>
      <c r="DE2" s="1740"/>
      <c r="DF2" s="1740"/>
      <c r="DG2" s="1740"/>
      <c r="DH2" s="1740"/>
      <c r="DI2" s="1740"/>
      <c r="DJ2" s="1740"/>
      <c r="DK2" s="1740"/>
      <c r="DL2" s="1740"/>
      <c r="DM2" s="1740"/>
      <c r="DN2" s="1740"/>
      <c r="DO2" s="1740"/>
      <c r="DP2" s="1740"/>
      <c r="DQ2" s="1740"/>
      <c r="DR2" s="1740"/>
      <c r="DS2" s="1740"/>
      <c r="DT2" s="1740"/>
      <c r="DU2" s="1740"/>
      <c r="DV2" s="1740"/>
      <c r="DW2" s="1740"/>
      <c r="DX2" s="1740"/>
      <c r="DY2" s="1740"/>
      <c r="DZ2" s="1740"/>
      <c r="EA2" s="1740"/>
      <c r="EB2" s="1740"/>
      <c r="EC2" s="1740"/>
      <c r="ED2" s="1740"/>
      <c r="EE2" s="1740"/>
      <c r="EF2" s="1740"/>
      <c r="EG2" s="1740"/>
      <c r="EH2" s="1740"/>
      <c r="EI2" s="1740"/>
      <c r="EJ2" s="1740"/>
      <c r="EK2" s="1740"/>
      <c r="EL2" s="1740"/>
      <c r="EM2" s="1740"/>
      <c r="EN2" s="1740"/>
      <c r="EO2" s="1740"/>
      <c r="EP2" s="1740"/>
      <c r="EQ2" s="1740"/>
      <c r="ER2" s="1740"/>
      <c r="ES2" s="1740"/>
      <c r="ET2" s="1740"/>
      <c r="EU2" s="1740"/>
      <c r="EV2" s="1740"/>
      <c r="EW2" s="1740"/>
      <c r="EX2" s="1740"/>
      <c r="EY2" s="1740"/>
      <c r="EZ2" s="1740"/>
      <c r="FA2" s="1740"/>
      <c r="FB2" s="1740"/>
      <c r="FC2" s="1740"/>
      <c r="FD2" s="1740"/>
      <c r="FE2" s="1740"/>
      <c r="FF2" s="1740"/>
      <c r="FG2" s="1740"/>
    </row>
    <row r="3" spans="1:163" ht="29.25" customHeight="1">
      <c r="EU3" s="123" t="s">
        <v>514</v>
      </c>
    </row>
    <row r="4" spans="1:163" s="270" customFormat="1" ht="12" customHeight="1">
      <c r="A4" s="1129" t="s">
        <v>127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0"/>
      <c r="AN4" s="1130"/>
      <c r="AO4" s="1131"/>
      <c r="AP4" s="498" t="s">
        <v>370</v>
      </c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500"/>
      <c r="BD4" s="110"/>
      <c r="BE4" s="260"/>
      <c r="BF4" s="260"/>
      <c r="BG4" s="260" t="s">
        <v>231</v>
      </c>
      <c r="BH4" s="260"/>
      <c r="BI4" s="260"/>
      <c r="BJ4" s="260"/>
      <c r="BK4" s="404" t="s">
        <v>401</v>
      </c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260"/>
      <c r="CK4" s="260"/>
      <c r="CL4" s="260"/>
      <c r="CM4" s="111"/>
      <c r="CN4" s="1141" t="s">
        <v>29</v>
      </c>
      <c r="CO4" s="1142"/>
      <c r="CP4" s="1142"/>
      <c r="CQ4" s="1142"/>
      <c r="CR4" s="1142"/>
      <c r="CS4" s="1142"/>
      <c r="CT4" s="1142"/>
      <c r="CU4" s="1142"/>
      <c r="CV4" s="1142"/>
      <c r="CW4" s="1142"/>
      <c r="CX4" s="1142"/>
      <c r="CY4" s="1142"/>
      <c r="CZ4" s="1142"/>
      <c r="DA4" s="1142"/>
      <c r="DB4" s="1142"/>
      <c r="DC4" s="1142"/>
      <c r="DD4" s="1142"/>
      <c r="DE4" s="1142"/>
      <c r="DF4" s="1142"/>
      <c r="DG4" s="1142"/>
      <c r="DH4" s="1142"/>
      <c r="DI4" s="1142"/>
      <c r="DJ4" s="1142"/>
      <c r="DK4" s="1142"/>
      <c r="DL4" s="1142"/>
      <c r="DM4" s="1142"/>
      <c r="DN4" s="1142"/>
      <c r="DO4" s="1142"/>
      <c r="DP4" s="1142"/>
      <c r="DQ4" s="1142"/>
      <c r="DR4" s="1142"/>
      <c r="DS4" s="1142"/>
      <c r="DT4" s="1142"/>
      <c r="DU4" s="1142"/>
      <c r="DV4" s="1142"/>
      <c r="DW4" s="1143"/>
      <c r="DX4" s="1141" t="s">
        <v>29</v>
      </c>
      <c r="DY4" s="1142"/>
      <c r="DZ4" s="1142"/>
      <c r="EA4" s="1142"/>
      <c r="EB4" s="1142"/>
      <c r="EC4" s="1142"/>
      <c r="ED4" s="1142"/>
      <c r="EE4" s="1142"/>
      <c r="EF4" s="1142"/>
      <c r="EG4" s="1142"/>
      <c r="EH4" s="1142"/>
      <c r="EI4" s="1142"/>
      <c r="EJ4" s="1142"/>
      <c r="EK4" s="1142"/>
      <c r="EL4" s="1142"/>
      <c r="EM4" s="1142"/>
      <c r="EN4" s="1142"/>
      <c r="EO4" s="1142"/>
      <c r="EP4" s="1142"/>
      <c r="EQ4" s="1142"/>
      <c r="ER4" s="1142"/>
      <c r="ES4" s="1142"/>
      <c r="ET4" s="1142"/>
      <c r="EU4" s="1142"/>
      <c r="EV4" s="1142"/>
      <c r="EW4" s="1142"/>
      <c r="EX4" s="1142"/>
      <c r="EY4" s="1142"/>
      <c r="EZ4" s="1142"/>
      <c r="FA4" s="1142"/>
      <c r="FB4" s="1142"/>
      <c r="FC4" s="1142"/>
      <c r="FD4" s="1142"/>
      <c r="FE4" s="1142"/>
      <c r="FF4" s="1142"/>
      <c r="FG4" s="1143"/>
    </row>
    <row r="5" spans="1:163" s="270" customFormat="1" ht="14.25">
      <c r="A5" s="1132"/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3"/>
      <c r="AD5" s="1133"/>
      <c r="AE5" s="1133"/>
      <c r="AF5" s="1133"/>
      <c r="AG5" s="1133"/>
      <c r="AH5" s="1133"/>
      <c r="AI5" s="1133"/>
      <c r="AJ5" s="1133"/>
      <c r="AK5" s="1133"/>
      <c r="AL5" s="1133"/>
      <c r="AM5" s="1133"/>
      <c r="AN5" s="1133"/>
      <c r="AO5" s="1134"/>
      <c r="AP5" s="501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3"/>
      <c r="BD5" s="113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44">
        <v>20</v>
      </c>
      <c r="BP5" s="1144"/>
      <c r="BQ5" s="1144"/>
      <c r="BR5" s="1144"/>
      <c r="BS5" s="544" t="s">
        <v>352</v>
      </c>
      <c r="BT5" s="544"/>
      <c r="BU5" s="544"/>
      <c r="BV5" s="544"/>
      <c r="BW5" s="544"/>
      <c r="BX5" s="544"/>
      <c r="BY5" s="112" t="s">
        <v>31</v>
      </c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4"/>
      <c r="CN5" s="113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44">
        <v>20</v>
      </c>
      <c r="CZ5" s="1144"/>
      <c r="DA5" s="1144"/>
      <c r="DB5" s="1144"/>
      <c r="DC5" s="528" t="s">
        <v>350</v>
      </c>
      <c r="DD5" s="528"/>
      <c r="DE5" s="528"/>
      <c r="DF5" s="528"/>
      <c r="DG5" s="528"/>
      <c r="DH5" s="528"/>
      <c r="DI5" s="112" t="s">
        <v>160</v>
      </c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4"/>
      <c r="DX5" s="113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44">
        <v>20</v>
      </c>
      <c r="EJ5" s="1144"/>
      <c r="EK5" s="1144"/>
      <c r="EL5" s="1144"/>
      <c r="EM5" s="528" t="s">
        <v>351</v>
      </c>
      <c r="EN5" s="528"/>
      <c r="EO5" s="528"/>
      <c r="EP5" s="528"/>
      <c r="EQ5" s="528"/>
      <c r="ER5" s="528"/>
      <c r="ES5" s="112" t="s">
        <v>32</v>
      </c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4"/>
    </row>
    <row r="6" spans="1:163" s="270" customFormat="1" ht="4.5" customHeight="1">
      <c r="A6" s="1132"/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3"/>
      <c r="U6" s="1133"/>
      <c r="V6" s="1133"/>
      <c r="W6" s="1133"/>
      <c r="X6" s="1133"/>
      <c r="Y6" s="1133"/>
      <c r="Z6" s="1133"/>
      <c r="AA6" s="1133"/>
      <c r="AB6" s="1133"/>
      <c r="AC6" s="1133"/>
      <c r="AD6" s="1133"/>
      <c r="AE6" s="1133"/>
      <c r="AF6" s="1133"/>
      <c r="AG6" s="1133"/>
      <c r="AH6" s="1133"/>
      <c r="AI6" s="1133"/>
      <c r="AJ6" s="1133"/>
      <c r="AK6" s="1133"/>
      <c r="AL6" s="1133"/>
      <c r="AM6" s="1133"/>
      <c r="AN6" s="1133"/>
      <c r="AO6" s="1134"/>
      <c r="AP6" s="501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3"/>
      <c r="BD6" s="327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9"/>
      <c r="CN6" s="327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9"/>
      <c r="DX6" s="327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9"/>
    </row>
    <row r="7" spans="1:163" s="270" customFormat="1" ht="14.25" customHeight="1" thickBot="1">
      <c r="A7" s="1135"/>
      <c r="B7" s="1136"/>
      <c r="C7" s="1136"/>
      <c r="D7" s="1136"/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O7" s="1136"/>
      <c r="P7" s="1136"/>
      <c r="Q7" s="1136"/>
      <c r="R7" s="1136"/>
      <c r="S7" s="1136"/>
      <c r="T7" s="1136"/>
      <c r="U7" s="1136"/>
      <c r="V7" s="1136"/>
      <c r="W7" s="1136"/>
      <c r="X7" s="1136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6"/>
      <c r="AJ7" s="1136"/>
      <c r="AK7" s="1136"/>
      <c r="AL7" s="1136"/>
      <c r="AM7" s="1136"/>
      <c r="AN7" s="1136"/>
      <c r="AO7" s="1137"/>
      <c r="AP7" s="504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6"/>
      <c r="BD7" s="2041" t="s">
        <v>302</v>
      </c>
      <c r="BE7" s="2042"/>
      <c r="BF7" s="2042"/>
      <c r="BG7" s="2042"/>
      <c r="BH7" s="2042"/>
      <c r="BI7" s="2042"/>
      <c r="BJ7" s="2042"/>
      <c r="BK7" s="2042"/>
      <c r="BL7" s="2042"/>
      <c r="BM7" s="2042"/>
      <c r="BN7" s="2042"/>
      <c r="BO7" s="2042"/>
      <c r="BP7" s="2042"/>
      <c r="BQ7" s="2042"/>
      <c r="BR7" s="2042"/>
      <c r="BS7" s="2042"/>
      <c r="BT7" s="2042"/>
      <c r="BU7" s="2042"/>
      <c r="BV7" s="2041" t="s">
        <v>309</v>
      </c>
      <c r="BW7" s="2042"/>
      <c r="BX7" s="2042"/>
      <c r="BY7" s="2042"/>
      <c r="BZ7" s="2042"/>
      <c r="CA7" s="2042"/>
      <c r="CB7" s="2042"/>
      <c r="CC7" s="2042"/>
      <c r="CD7" s="2042"/>
      <c r="CE7" s="2042"/>
      <c r="CF7" s="2042"/>
      <c r="CG7" s="2042"/>
      <c r="CH7" s="2042"/>
      <c r="CI7" s="2042"/>
      <c r="CJ7" s="2042"/>
      <c r="CK7" s="2042"/>
      <c r="CL7" s="2042"/>
      <c r="CM7" s="2042"/>
      <c r="CN7" s="2041" t="s">
        <v>302</v>
      </c>
      <c r="CO7" s="2042"/>
      <c r="CP7" s="2042"/>
      <c r="CQ7" s="2042"/>
      <c r="CR7" s="2042"/>
      <c r="CS7" s="2042"/>
      <c r="CT7" s="2042"/>
      <c r="CU7" s="2042"/>
      <c r="CV7" s="2042"/>
      <c r="CW7" s="2042"/>
      <c r="CX7" s="2042"/>
      <c r="CY7" s="2042"/>
      <c r="CZ7" s="2042"/>
      <c r="DA7" s="2042"/>
      <c r="DB7" s="2042"/>
      <c r="DC7" s="2042"/>
      <c r="DD7" s="2042"/>
      <c r="DE7" s="2042"/>
      <c r="DF7" s="2041" t="s">
        <v>309</v>
      </c>
      <c r="DG7" s="2042"/>
      <c r="DH7" s="2042"/>
      <c r="DI7" s="2042"/>
      <c r="DJ7" s="2042"/>
      <c r="DK7" s="2042"/>
      <c r="DL7" s="2042"/>
      <c r="DM7" s="2042"/>
      <c r="DN7" s="2042"/>
      <c r="DO7" s="2042"/>
      <c r="DP7" s="2042"/>
      <c r="DQ7" s="2042"/>
      <c r="DR7" s="2042"/>
      <c r="DS7" s="2042"/>
      <c r="DT7" s="2042"/>
      <c r="DU7" s="2042"/>
      <c r="DV7" s="2042"/>
      <c r="DW7" s="2043"/>
      <c r="DX7" s="2041" t="s">
        <v>302</v>
      </c>
      <c r="DY7" s="2042"/>
      <c r="DZ7" s="2042"/>
      <c r="EA7" s="2042"/>
      <c r="EB7" s="2042"/>
      <c r="EC7" s="2042"/>
      <c r="ED7" s="2042"/>
      <c r="EE7" s="2042"/>
      <c r="EF7" s="2042"/>
      <c r="EG7" s="2042"/>
      <c r="EH7" s="2042"/>
      <c r="EI7" s="2042"/>
      <c r="EJ7" s="2042"/>
      <c r="EK7" s="2042"/>
      <c r="EL7" s="2042"/>
      <c r="EM7" s="2042"/>
      <c r="EN7" s="2042"/>
      <c r="EO7" s="2042"/>
      <c r="EP7" s="2041" t="s">
        <v>309</v>
      </c>
      <c r="EQ7" s="2042"/>
      <c r="ER7" s="2042"/>
      <c r="ES7" s="2042"/>
      <c r="ET7" s="2042"/>
      <c r="EU7" s="2042"/>
      <c r="EV7" s="2042"/>
      <c r="EW7" s="2042"/>
      <c r="EX7" s="2042"/>
      <c r="EY7" s="2042"/>
      <c r="EZ7" s="2042"/>
      <c r="FA7" s="2042"/>
      <c r="FB7" s="2042"/>
      <c r="FC7" s="2042"/>
      <c r="FD7" s="2042"/>
      <c r="FE7" s="2042"/>
      <c r="FF7" s="2042"/>
      <c r="FG7" s="2043"/>
    </row>
    <row r="8" spans="1:163" s="269" customFormat="1" ht="14.25" customHeight="1">
      <c r="A8" s="108"/>
      <c r="B8" s="1174" t="s">
        <v>232</v>
      </c>
      <c r="C8" s="1174"/>
      <c r="D8" s="1174"/>
      <c r="E8" s="1174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4"/>
      <c r="Q8" s="1174"/>
      <c r="R8" s="1174"/>
      <c r="S8" s="1174"/>
      <c r="T8" s="1174"/>
      <c r="U8" s="1174"/>
      <c r="V8" s="1174"/>
      <c r="W8" s="1174"/>
      <c r="X8" s="1174"/>
      <c r="Y8" s="1174"/>
      <c r="Z8" s="1174"/>
      <c r="AA8" s="1174"/>
      <c r="AB8" s="1174"/>
      <c r="AC8" s="1174"/>
      <c r="AD8" s="1174"/>
      <c r="AE8" s="1174"/>
      <c r="AF8" s="1174"/>
      <c r="AG8" s="1174"/>
      <c r="AH8" s="1174"/>
      <c r="AI8" s="1174"/>
      <c r="AJ8" s="1174"/>
      <c r="AK8" s="1174"/>
      <c r="AL8" s="1174"/>
      <c r="AM8" s="1174"/>
      <c r="AN8" s="1174"/>
      <c r="AO8" s="1175"/>
      <c r="AP8" s="430">
        <v>5540</v>
      </c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2044">
        <f>BD9+BD11+BD13+BD15+BD17+BD19+BD21</f>
        <v>660362</v>
      </c>
      <c r="BE8" s="2045"/>
      <c r="BF8" s="2045"/>
      <c r="BG8" s="2045"/>
      <c r="BH8" s="2045"/>
      <c r="BI8" s="2045"/>
      <c r="BJ8" s="2045"/>
      <c r="BK8" s="2045"/>
      <c r="BL8" s="2045"/>
      <c r="BM8" s="2045"/>
      <c r="BN8" s="2045"/>
      <c r="BO8" s="2045"/>
      <c r="BP8" s="2045"/>
      <c r="BQ8" s="2045"/>
      <c r="BR8" s="2045"/>
      <c r="BS8" s="2045"/>
      <c r="BT8" s="2045"/>
      <c r="BU8" s="2045"/>
      <c r="BV8" s="2044">
        <f>BV9+BV11+BV13+BV15+BV17+BV19+BV21</f>
        <v>660362</v>
      </c>
      <c r="BW8" s="2045"/>
      <c r="BX8" s="2045"/>
      <c r="BY8" s="2045"/>
      <c r="BZ8" s="2045"/>
      <c r="CA8" s="2045"/>
      <c r="CB8" s="2045"/>
      <c r="CC8" s="2045"/>
      <c r="CD8" s="2045"/>
      <c r="CE8" s="2045"/>
      <c r="CF8" s="2045"/>
      <c r="CG8" s="2045"/>
      <c r="CH8" s="2045"/>
      <c r="CI8" s="2045"/>
      <c r="CJ8" s="2045"/>
      <c r="CK8" s="2045"/>
      <c r="CL8" s="2045"/>
      <c r="CM8" s="2045"/>
      <c r="CN8" s="2044">
        <f>CN9+CN11+CN13+CN15+CN17+CN19+CN21</f>
        <v>849056</v>
      </c>
      <c r="CO8" s="2045"/>
      <c r="CP8" s="2045"/>
      <c r="CQ8" s="2045"/>
      <c r="CR8" s="2045"/>
      <c r="CS8" s="2045"/>
      <c r="CT8" s="2045"/>
      <c r="CU8" s="2045"/>
      <c r="CV8" s="2045"/>
      <c r="CW8" s="2045"/>
      <c r="CX8" s="2045"/>
      <c r="CY8" s="2045"/>
      <c r="CZ8" s="2045"/>
      <c r="DA8" s="2045"/>
      <c r="DB8" s="2045"/>
      <c r="DC8" s="2045"/>
      <c r="DD8" s="2045"/>
      <c r="DE8" s="2045"/>
      <c r="DF8" s="2044">
        <f>DF9+DF11+DF13+DF15+DF17+DF19+DF21</f>
        <v>849056</v>
      </c>
      <c r="DG8" s="2045"/>
      <c r="DH8" s="2045"/>
      <c r="DI8" s="2045"/>
      <c r="DJ8" s="2045"/>
      <c r="DK8" s="2045"/>
      <c r="DL8" s="2045"/>
      <c r="DM8" s="2045"/>
      <c r="DN8" s="2045"/>
      <c r="DO8" s="2045"/>
      <c r="DP8" s="2045"/>
      <c r="DQ8" s="2045"/>
      <c r="DR8" s="2045"/>
      <c r="DS8" s="2045"/>
      <c r="DT8" s="2045"/>
      <c r="DU8" s="2045"/>
      <c r="DV8" s="2045"/>
      <c r="DW8" s="2045"/>
      <c r="DX8" s="2044">
        <f>DX9+DX11+DX13+DX15+DX17+DX19+DX21</f>
        <v>1153099</v>
      </c>
      <c r="DY8" s="2045"/>
      <c r="DZ8" s="2045"/>
      <c r="EA8" s="2045"/>
      <c r="EB8" s="2045"/>
      <c r="EC8" s="2045"/>
      <c r="ED8" s="2045"/>
      <c r="EE8" s="2045"/>
      <c r="EF8" s="2045"/>
      <c r="EG8" s="2045"/>
      <c r="EH8" s="2045"/>
      <c r="EI8" s="2045"/>
      <c r="EJ8" s="2045"/>
      <c r="EK8" s="2045"/>
      <c r="EL8" s="2045"/>
      <c r="EM8" s="2045"/>
      <c r="EN8" s="2045"/>
      <c r="EO8" s="2045"/>
      <c r="EP8" s="2044">
        <f>EP9+EP11+EP13+EP15+EP17+EP19+EP21</f>
        <v>1153099</v>
      </c>
      <c r="EQ8" s="2045"/>
      <c r="ER8" s="2045"/>
      <c r="ES8" s="2045"/>
      <c r="ET8" s="2045"/>
      <c r="EU8" s="2045"/>
      <c r="EV8" s="2045"/>
      <c r="EW8" s="2045"/>
      <c r="EX8" s="2045"/>
      <c r="EY8" s="2045"/>
      <c r="EZ8" s="2045"/>
      <c r="FA8" s="2045"/>
      <c r="FB8" s="2045"/>
      <c r="FC8" s="2045"/>
      <c r="FD8" s="2045"/>
      <c r="FE8" s="2045"/>
      <c r="FF8" s="2045"/>
      <c r="FG8" s="2046"/>
    </row>
    <row r="9" spans="1:163" s="269" customFormat="1" ht="75" customHeight="1">
      <c r="A9" s="115"/>
      <c r="B9" s="1153" t="s">
        <v>136</v>
      </c>
      <c r="C9" s="1153"/>
      <c r="D9" s="1153"/>
      <c r="E9" s="1153"/>
      <c r="F9" s="1153"/>
      <c r="G9" s="1153"/>
      <c r="H9" s="1153"/>
      <c r="I9" s="1153"/>
      <c r="J9" s="1153"/>
      <c r="K9" s="1153"/>
      <c r="L9" s="1153"/>
      <c r="M9" s="1153"/>
      <c r="N9" s="1153"/>
      <c r="O9" s="1153"/>
      <c r="P9" s="1153"/>
      <c r="Q9" s="1153"/>
      <c r="R9" s="1153"/>
      <c r="S9" s="1153"/>
      <c r="T9" s="1153"/>
      <c r="U9" s="1153"/>
      <c r="V9" s="1153"/>
      <c r="W9" s="1153"/>
      <c r="X9" s="1153"/>
      <c r="Y9" s="1153"/>
      <c r="Z9" s="1153"/>
      <c r="AA9" s="1153"/>
      <c r="AB9" s="1153"/>
      <c r="AC9" s="1153"/>
      <c r="AD9" s="1153"/>
      <c r="AE9" s="1153"/>
      <c r="AF9" s="1153"/>
      <c r="AG9" s="1153"/>
      <c r="AH9" s="1153"/>
      <c r="AI9" s="1153"/>
      <c r="AJ9" s="1153"/>
      <c r="AK9" s="1153"/>
      <c r="AL9" s="1153"/>
      <c r="AM9" s="1153"/>
      <c r="AN9" s="1153"/>
      <c r="AO9" s="1154"/>
      <c r="AP9" s="1155"/>
      <c r="AQ9" s="1156"/>
      <c r="AR9" s="1156"/>
      <c r="AS9" s="1156"/>
      <c r="AT9" s="1156"/>
      <c r="AU9" s="1156"/>
      <c r="AV9" s="1156"/>
      <c r="AW9" s="1156"/>
      <c r="AX9" s="1156"/>
      <c r="AY9" s="1156"/>
      <c r="AZ9" s="1156"/>
      <c r="BA9" s="1156"/>
      <c r="BB9" s="1156"/>
      <c r="BC9" s="1156"/>
      <c r="BD9" s="2047">
        <v>639168</v>
      </c>
      <c r="BE9" s="2048"/>
      <c r="BF9" s="2048"/>
      <c r="BG9" s="2048"/>
      <c r="BH9" s="2048"/>
      <c r="BI9" s="2048"/>
      <c r="BJ9" s="2048"/>
      <c r="BK9" s="2048"/>
      <c r="BL9" s="2048"/>
      <c r="BM9" s="2048"/>
      <c r="BN9" s="2048"/>
      <c r="BO9" s="2048"/>
      <c r="BP9" s="2048"/>
      <c r="BQ9" s="2048"/>
      <c r="BR9" s="2048"/>
      <c r="BS9" s="2048"/>
      <c r="BT9" s="2048"/>
      <c r="BU9" s="2049"/>
      <c r="BV9" s="2047">
        <v>639168</v>
      </c>
      <c r="BW9" s="2048"/>
      <c r="BX9" s="2048"/>
      <c r="BY9" s="2048"/>
      <c r="BZ9" s="2048"/>
      <c r="CA9" s="2048"/>
      <c r="CB9" s="2048"/>
      <c r="CC9" s="2048"/>
      <c r="CD9" s="2048"/>
      <c r="CE9" s="2048"/>
      <c r="CF9" s="2048"/>
      <c r="CG9" s="2048"/>
      <c r="CH9" s="2048"/>
      <c r="CI9" s="2048"/>
      <c r="CJ9" s="2048"/>
      <c r="CK9" s="2048"/>
      <c r="CL9" s="2048"/>
      <c r="CM9" s="2049"/>
      <c r="CN9" s="2053">
        <v>826244</v>
      </c>
      <c r="CO9" s="2048"/>
      <c r="CP9" s="2048"/>
      <c r="CQ9" s="2048"/>
      <c r="CR9" s="2048"/>
      <c r="CS9" s="2048"/>
      <c r="CT9" s="2048"/>
      <c r="CU9" s="2048"/>
      <c r="CV9" s="2048"/>
      <c r="CW9" s="2048"/>
      <c r="CX9" s="2048"/>
      <c r="CY9" s="2048"/>
      <c r="CZ9" s="2048"/>
      <c r="DA9" s="2048"/>
      <c r="DB9" s="2048"/>
      <c r="DC9" s="2048"/>
      <c r="DD9" s="2048"/>
      <c r="DE9" s="2049"/>
      <c r="DF9" s="2053">
        <v>826244</v>
      </c>
      <c r="DG9" s="2048"/>
      <c r="DH9" s="2048"/>
      <c r="DI9" s="2048"/>
      <c r="DJ9" s="2048"/>
      <c r="DK9" s="2048"/>
      <c r="DL9" s="2048"/>
      <c r="DM9" s="2048"/>
      <c r="DN9" s="2048"/>
      <c r="DO9" s="2048"/>
      <c r="DP9" s="2048"/>
      <c r="DQ9" s="2048"/>
      <c r="DR9" s="2048"/>
      <c r="DS9" s="2048"/>
      <c r="DT9" s="2048"/>
      <c r="DU9" s="2048"/>
      <c r="DV9" s="2048"/>
      <c r="DW9" s="2049"/>
      <c r="DX9" s="2053">
        <v>1128227</v>
      </c>
      <c r="DY9" s="2048"/>
      <c r="DZ9" s="2048"/>
      <c r="EA9" s="2048"/>
      <c r="EB9" s="2048"/>
      <c r="EC9" s="2048"/>
      <c r="ED9" s="2048"/>
      <c r="EE9" s="2048"/>
      <c r="EF9" s="2048"/>
      <c r="EG9" s="2048"/>
      <c r="EH9" s="2048"/>
      <c r="EI9" s="2048"/>
      <c r="EJ9" s="2048"/>
      <c r="EK9" s="2048"/>
      <c r="EL9" s="2048"/>
      <c r="EM9" s="2048"/>
      <c r="EN9" s="2048"/>
      <c r="EO9" s="2049"/>
      <c r="EP9" s="2053">
        <v>1128227</v>
      </c>
      <c r="EQ9" s="2048"/>
      <c r="ER9" s="2048"/>
      <c r="ES9" s="2048"/>
      <c r="ET9" s="2048"/>
      <c r="EU9" s="2048"/>
      <c r="EV9" s="2048"/>
      <c r="EW9" s="2048"/>
      <c r="EX9" s="2048"/>
      <c r="EY9" s="2048"/>
      <c r="EZ9" s="2048"/>
      <c r="FA9" s="2048"/>
      <c r="FB9" s="2048"/>
      <c r="FC9" s="2048"/>
      <c r="FD9" s="2048"/>
      <c r="FE9" s="2048"/>
      <c r="FF9" s="2048"/>
      <c r="FG9" s="2049"/>
    </row>
    <row r="10" spans="1:163" s="269" customFormat="1" ht="13.5" customHeight="1">
      <c r="A10" s="117"/>
      <c r="B10" s="2055" t="s">
        <v>621</v>
      </c>
      <c r="C10" s="2055"/>
      <c r="D10" s="2055"/>
      <c r="E10" s="2055"/>
      <c r="F10" s="2055"/>
      <c r="G10" s="2055"/>
      <c r="H10" s="2055"/>
      <c r="I10" s="2055"/>
      <c r="J10" s="2055"/>
      <c r="K10" s="2055"/>
      <c r="L10" s="2055"/>
      <c r="M10" s="2055"/>
      <c r="N10" s="2055"/>
      <c r="O10" s="2055"/>
      <c r="P10" s="2055"/>
      <c r="Q10" s="2055"/>
      <c r="R10" s="2055"/>
      <c r="S10" s="2055"/>
      <c r="T10" s="2055"/>
      <c r="U10" s="2055"/>
      <c r="V10" s="2055"/>
      <c r="W10" s="2055"/>
      <c r="X10" s="2055"/>
      <c r="Y10" s="2055"/>
      <c r="Z10" s="2055"/>
      <c r="AA10" s="2055"/>
      <c r="AB10" s="2055"/>
      <c r="AC10" s="2055"/>
      <c r="AD10" s="2055"/>
      <c r="AE10" s="2055"/>
      <c r="AF10" s="2055"/>
      <c r="AG10" s="2055"/>
      <c r="AH10" s="2055"/>
      <c r="AI10" s="2055"/>
      <c r="AJ10" s="2055"/>
      <c r="AK10" s="2055"/>
      <c r="AL10" s="2055"/>
      <c r="AM10" s="2055"/>
      <c r="AN10" s="2055"/>
      <c r="AO10" s="2056"/>
      <c r="AP10" s="1161"/>
      <c r="AQ10" s="1162"/>
      <c r="AR10" s="1162"/>
      <c r="AS10" s="1162"/>
      <c r="AT10" s="1162"/>
      <c r="AU10" s="1162"/>
      <c r="AV10" s="1162"/>
      <c r="AW10" s="1162"/>
      <c r="AX10" s="1162"/>
      <c r="AY10" s="1162"/>
      <c r="AZ10" s="1162"/>
      <c r="BA10" s="1162"/>
      <c r="BB10" s="1162"/>
      <c r="BC10" s="1162"/>
      <c r="BD10" s="2050"/>
      <c r="BE10" s="2051"/>
      <c r="BF10" s="2051"/>
      <c r="BG10" s="2051"/>
      <c r="BH10" s="2051"/>
      <c r="BI10" s="2051"/>
      <c r="BJ10" s="2051"/>
      <c r="BK10" s="2051"/>
      <c r="BL10" s="2051"/>
      <c r="BM10" s="2051"/>
      <c r="BN10" s="2051"/>
      <c r="BO10" s="2051"/>
      <c r="BP10" s="2051"/>
      <c r="BQ10" s="2051"/>
      <c r="BR10" s="2051"/>
      <c r="BS10" s="2051"/>
      <c r="BT10" s="2051"/>
      <c r="BU10" s="2052"/>
      <c r="BV10" s="2050"/>
      <c r="BW10" s="2051"/>
      <c r="BX10" s="2051"/>
      <c r="BY10" s="2051"/>
      <c r="BZ10" s="2051"/>
      <c r="CA10" s="2051"/>
      <c r="CB10" s="2051"/>
      <c r="CC10" s="2051"/>
      <c r="CD10" s="2051"/>
      <c r="CE10" s="2051"/>
      <c r="CF10" s="2051"/>
      <c r="CG10" s="2051"/>
      <c r="CH10" s="2051"/>
      <c r="CI10" s="2051"/>
      <c r="CJ10" s="2051"/>
      <c r="CK10" s="2051"/>
      <c r="CL10" s="2051"/>
      <c r="CM10" s="2052"/>
      <c r="CN10" s="2054"/>
      <c r="CO10" s="2051"/>
      <c r="CP10" s="2051"/>
      <c r="CQ10" s="2051"/>
      <c r="CR10" s="2051"/>
      <c r="CS10" s="2051"/>
      <c r="CT10" s="2051"/>
      <c r="CU10" s="2051"/>
      <c r="CV10" s="2051"/>
      <c r="CW10" s="2051"/>
      <c r="CX10" s="2051"/>
      <c r="CY10" s="2051"/>
      <c r="CZ10" s="2051"/>
      <c r="DA10" s="2051"/>
      <c r="DB10" s="2051"/>
      <c r="DC10" s="2051"/>
      <c r="DD10" s="2051"/>
      <c r="DE10" s="2052"/>
      <c r="DF10" s="2054"/>
      <c r="DG10" s="2051"/>
      <c r="DH10" s="2051"/>
      <c r="DI10" s="2051"/>
      <c r="DJ10" s="2051"/>
      <c r="DK10" s="2051"/>
      <c r="DL10" s="2051"/>
      <c r="DM10" s="2051"/>
      <c r="DN10" s="2051"/>
      <c r="DO10" s="2051"/>
      <c r="DP10" s="2051"/>
      <c r="DQ10" s="2051"/>
      <c r="DR10" s="2051"/>
      <c r="DS10" s="2051"/>
      <c r="DT10" s="2051"/>
      <c r="DU10" s="2051"/>
      <c r="DV10" s="2051"/>
      <c r="DW10" s="2052"/>
      <c r="DX10" s="2054"/>
      <c r="DY10" s="2051"/>
      <c r="DZ10" s="2051"/>
      <c r="EA10" s="2051"/>
      <c r="EB10" s="2051"/>
      <c r="EC10" s="2051"/>
      <c r="ED10" s="2051"/>
      <c r="EE10" s="2051"/>
      <c r="EF10" s="2051"/>
      <c r="EG10" s="2051"/>
      <c r="EH10" s="2051"/>
      <c r="EI10" s="2051"/>
      <c r="EJ10" s="2051"/>
      <c r="EK10" s="2051"/>
      <c r="EL10" s="2051"/>
      <c r="EM10" s="2051"/>
      <c r="EN10" s="2051"/>
      <c r="EO10" s="2052"/>
      <c r="EP10" s="2054"/>
      <c r="EQ10" s="2051"/>
      <c r="ER10" s="2051"/>
      <c r="ES10" s="2051"/>
      <c r="ET10" s="2051"/>
      <c r="EU10" s="2051"/>
      <c r="EV10" s="2051"/>
      <c r="EW10" s="2051"/>
      <c r="EX10" s="2051"/>
      <c r="EY10" s="2051"/>
      <c r="EZ10" s="2051"/>
      <c r="FA10" s="2051"/>
      <c r="FB10" s="2051"/>
      <c r="FC10" s="2051"/>
      <c r="FD10" s="2051"/>
      <c r="FE10" s="2051"/>
      <c r="FF10" s="2051"/>
      <c r="FG10" s="2052"/>
    </row>
    <row r="11" spans="1:163" s="269" customFormat="1" ht="20.25" customHeight="1">
      <c r="A11" s="115"/>
      <c r="B11" s="1122" t="s">
        <v>622</v>
      </c>
      <c r="C11" s="1122"/>
      <c r="D11" s="1122"/>
      <c r="E11" s="1122"/>
      <c r="F11" s="1122"/>
      <c r="G11" s="1122"/>
      <c r="H11" s="1122"/>
      <c r="I11" s="1122"/>
      <c r="J11" s="1122"/>
      <c r="K11" s="1122"/>
      <c r="L11" s="1122"/>
      <c r="M11" s="1122"/>
      <c r="N11" s="1122"/>
      <c r="O11" s="1122"/>
      <c r="P11" s="1122"/>
      <c r="Q11" s="1122"/>
      <c r="R11" s="1122"/>
      <c r="S11" s="1122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  <c r="AJ11" s="1122"/>
      <c r="AK11" s="1122"/>
      <c r="AL11" s="1122"/>
      <c r="AM11" s="1122"/>
      <c r="AN11" s="1122"/>
      <c r="AO11" s="1123"/>
      <c r="AP11" s="1155"/>
      <c r="AQ11" s="1156"/>
      <c r="AR11" s="1156"/>
      <c r="AS11" s="1156"/>
      <c r="AT11" s="1156"/>
      <c r="AU11" s="1156"/>
      <c r="AV11" s="1156"/>
      <c r="AW11" s="1156"/>
      <c r="AX11" s="1156"/>
      <c r="AY11" s="1156"/>
      <c r="AZ11" s="1156"/>
      <c r="BA11" s="1156"/>
      <c r="BB11" s="1156"/>
      <c r="BC11" s="1156"/>
      <c r="BD11" s="2047">
        <v>697</v>
      </c>
      <c r="BE11" s="2048"/>
      <c r="BF11" s="2048"/>
      <c r="BG11" s="2048"/>
      <c r="BH11" s="2048"/>
      <c r="BI11" s="2048"/>
      <c r="BJ11" s="2048"/>
      <c r="BK11" s="2048"/>
      <c r="BL11" s="2048"/>
      <c r="BM11" s="2048"/>
      <c r="BN11" s="2048"/>
      <c r="BO11" s="2048"/>
      <c r="BP11" s="2048"/>
      <c r="BQ11" s="2048"/>
      <c r="BR11" s="2048"/>
      <c r="BS11" s="2048"/>
      <c r="BT11" s="2048"/>
      <c r="BU11" s="2049"/>
      <c r="BV11" s="2047">
        <v>697</v>
      </c>
      <c r="BW11" s="2048"/>
      <c r="BX11" s="2048"/>
      <c r="BY11" s="2048"/>
      <c r="BZ11" s="2048"/>
      <c r="CA11" s="2048"/>
      <c r="CB11" s="2048"/>
      <c r="CC11" s="2048"/>
      <c r="CD11" s="2048"/>
      <c r="CE11" s="2048"/>
      <c r="CF11" s="2048"/>
      <c r="CG11" s="2048"/>
      <c r="CH11" s="2048"/>
      <c r="CI11" s="2048"/>
      <c r="CJ11" s="2048"/>
      <c r="CK11" s="2048"/>
      <c r="CL11" s="2048"/>
      <c r="CM11" s="2049"/>
      <c r="CN11" s="2053">
        <v>118</v>
      </c>
      <c r="CO11" s="2048"/>
      <c r="CP11" s="2048"/>
      <c r="CQ11" s="2048"/>
      <c r="CR11" s="2048"/>
      <c r="CS11" s="2048"/>
      <c r="CT11" s="2048"/>
      <c r="CU11" s="2048"/>
      <c r="CV11" s="2048"/>
      <c r="CW11" s="2048"/>
      <c r="CX11" s="2048"/>
      <c r="CY11" s="2048"/>
      <c r="CZ11" s="2048"/>
      <c r="DA11" s="2048"/>
      <c r="DB11" s="2048"/>
      <c r="DC11" s="2048"/>
      <c r="DD11" s="2048"/>
      <c r="DE11" s="2049"/>
      <c r="DF11" s="2053">
        <v>118</v>
      </c>
      <c r="DG11" s="2048"/>
      <c r="DH11" s="2048"/>
      <c r="DI11" s="2048"/>
      <c r="DJ11" s="2048"/>
      <c r="DK11" s="2048"/>
      <c r="DL11" s="2048"/>
      <c r="DM11" s="2048"/>
      <c r="DN11" s="2048"/>
      <c r="DO11" s="2048"/>
      <c r="DP11" s="2048"/>
      <c r="DQ11" s="2048"/>
      <c r="DR11" s="2048"/>
      <c r="DS11" s="2048"/>
      <c r="DT11" s="2048"/>
      <c r="DU11" s="2048"/>
      <c r="DV11" s="2048"/>
      <c r="DW11" s="2049"/>
      <c r="DX11" s="2053">
        <v>939</v>
      </c>
      <c r="DY11" s="2048"/>
      <c r="DZ11" s="2048"/>
      <c r="EA11" s="2048"/>
      <c r="EB11" s="2048"/>
      <c r="EC11" s="2048"/>
      <c r="ED11" s="2048"/>
      <c r="EE11" s="2048"/>
      <c r="EF11" s="2048"/>
      <c r="EG11" s="2048"/>
      <c r="EH11" s="2048"/>
      <c r="EI11" s="2048"/>
      <c r="EJ11" s="2048"/>
      <c r="EK11" s="2048"/>
      <c r="EL11" s="2048"/>
      <c r="EM11" s="2048"/>
      <c r="EN11" s="2048"/>
      <c r="EO11" s="2049"/>
      <c r="EP11" s="2053">
        <v>939</v>
      </c>
      <c r="EQ11" s="2048"/>
      <c r="ER11" s="2048"/>
      <c r="ES11" s="2048"/>
      <c r="ET11" s="2048"/>
      <c r="EU11" s="2048"/>
      <c r="EV11" s="2048"/>
      <c r="EW11" s="2048"/>
      <c r="EX11" s="2048"/>
      <c r="EY11" s="2048"/>
      <c r="EZ11" s="2048"/>
      <c r="FA11" s="2048"/>
      <c r="FB11" s="2048"/>
      <c r="FC11" s="2048"/>
      <c r="FD11" s="2048"/>
      <c r="FE11" s="2048"/>
      <c r="FF11" s="2048"/>
      <c r="FG11" s="2049"/>
    </row>
    <row r="12" spans="1:163" s="269" customFormat="1" ht="20.25" customHeight="1">
      <c r="A12" s="117"/>
      <c r="B12" s="1310"/>
      <c r="C12" s="1310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0"/>
      <c r="T12" s="1310"/>
      <c r="U12" s="1310"/>
      <c r="V12" s="1310"/>
      <c r="W12" s="1310"/>
      <c r="X12" s="1310"/>
      <c r="Y12" s="1310"/>
      <c r="Z12" s="1310"/>
      <c r="AA12" s="1310"/>
      <c r="AB12" s="1310"/>
      <c r="AC12" s="1310"/>
      <c r="AD12" s="1310"/>
      <c r="AE12" s="1310"/>
      <c r="AF12" s="1310"/>
      <c r="AG12" s="1310"/>
      <c r="AH12" s="1310"/>
      <c r="AI12" s="1310"/>
      <c r="AJ12" s="1310"/>
      <c r="AK12" s="1310"/>
      <c r="AL12" s="1310"/>
      <c r="AM12" s="1310"/>
      <c r="AN12" s="1310"/>
      <c r="AO12" s="1311"/>
      <c r="AP12" s="1161"/>
      <c r="AQ12" s="1162"/>
      <c r="AR12" s="1162"/>
      <c r="AS12" s="1162"/>
      <c r="AT12" s="1162"/>
      <c r="AU12" s="1162"/>
      <c r="AV12" s="1162"/>
      <c r="AW12" s="1162"/>
      <c r="AX12" s="1162"/>
      <c r="AY12" s="1162"/>
      <c r="AZ12" s="1162"/>
      <c r="BA12" s="1162"/>
      <c r="BB12" s="1162"/>
      <c r="BC12" s="1162"/>
      <c r="BD12" s="2050"/>
      <c r="BE12" s="2051"/>
      <c r="BF12" s="2051"/>
      <c r="BG12" s="2051"/>
      <c r="BH12" s="2051"/>
      <c r="BI12" s="2051"/>
      <c r="BJ12" s="2051"/>
      <c r="BK12" s="2051"/>
      <c r="BL12" s="2051"/>
      <c r="BM12" s="2051"/>
      <c r="BN12" s="2051"/>
      <c r="BO12" s="2051"/>
      <c r="BP12" s="2051"/>
      <c r="BQ12" s="2051"/>
      <c r="BR12" s="2051"/>
      <c r="BS12" s="2051"/>
      <c r="BT12" s="2051"/>
      <c r="BU12" s="2052"/>
      <c r="BV12" s="2050"/>
      <c r="BW12" s="2051"/>
      <c r="BX12" s="2051"/>
      <c r="BY12" s="2051"/>
      <c r="BZ12" s="2051"/>
      <c r="CA12" s="2051"/>
      <c r="CB12" s="2051"/>
      <c r="CC12" s="2051"/>
      <c r="CD12" s="2051"/>
      <c r="CE12" s="2051"/>
      <c r="CF12" s="2051"/>
      <c r="CG12" s="2051"/>
      <c r="CH12" s="2051"/>
      <c r="CI12" s="2051"/>
      <c r="CJ12" s="2051"/>
      <c r="CK12" s="2051"/>
      <c r="CL12" s="2051"/>
      <c r="CM12" s="2052"/>
      <c r="CN12" s="2054"/>
      <c r="CO12" s="2051"/>
      <c r="CP12" s="2051"/>
      <c r="CQ12" s="2051"/>
      <c r="CR12" s="2051"/>
      <c r="CS12" s="2051"/>
      <c r="CT12" s="2051"/>
      <c r="CU12" s="2051"/>
      <c r="CV12" s="2051"/>
      <c r="CW12" s="2051"/>
      <c r="CX12" s="2051"/>
      <c r="CY12" s="2051"/>
      <c r="CZ12" s="2051"/>
      <c r="DA12" s="2051"/>
      <c r="DB12" s="2051"/>
      <c r="DC12" s="2051"/>
      <c r="DD12" s="2051"/>
      <c r="DE12" s="2052"/>
      <c r="DF12" s="2054"/>
      <c r="DG12" s="2051"/>
      <c r="DH12" s="2051"/>
      <c r="DI12" s="2051"/>
      <c r="DJ12" s="2051"/>
      <c r="DK12" s="2051"/>
      <c r="DL12" s="2051"/>
      <c r="DM12" s="2051"/>
      <c r="DN12" s="2051"/>
      <c r="DO12" s="2051"/>
      <c r="DP12" s="2051"/>
      <c r="DQ12" s="2051"/>
      <c r="DR12" s="2051"/>
      <c r="DS12" s="2051"/>
      <c r="DT12" s="2051"/>
      <c r="DU12" s="2051"/>
      <c r="DV12" s="2051"/>
      <c r="DW12" s="2052"/>
      <c r="DX12" s="2054"/>
      <c r="DY12" s="2051"/>
      <c r="DZ12" s="2051"/>
      <c r="EA12" s="2051"/>
      <c r="EB12" s="2051"/>
      <c r="EC12" s="2051"/>
      <c r="ED12" s="2051"/>
      <c r="EE12" s="2051"/>
      <c r="EF12" s="2051"/>
      <c r="EG12" s="2051"/>
      <c r="EH12" s="2051"/>
      <c r="EI12" s="2051"/>
      <c r="EJ12" s="2051"/>
      <c r="EK12" s="2051"/>
      <c r="EL12" s="2051"/>
      <c r="EM12" s="2051"/>
      <c r="EN12" s="2051"/>
      <c r="EO12" s="2052"/>
      <c r="EP12" s="2054"/>
      <c r="EQ12" s="2051"/>
      <c r="ER12" s="2051"/>
      <c r="ES12" s="2051"/>
      <c r="ET12" s="2051"/>
      <c r="EU12" s="2051"/>
      <c r="EV12" s="2051"/>
      <c r="EW12" s="2051"/>
      <c r="EX12" s="2051"/>
      <c r="EY12" s="2051"/>
      <c r="EZ12" s="2051"/>
      <c r="FA12" s="2051"/>
      <c r="FB12" s="2051"/>
      <c r="FC12" s="2051"/>
      <c r="FD12" s="2051"/>
      <c r="FE12" s="2051"/>
      <c r="FF12" s="2051"/>
      <c r="FG12" s="2052"/>
    </row>
    <row r="13" spans="1:163" s="269" customFormat="1" ht="8.25" customHeight="1">
      <c r="A13" s="115"/>
      <c r="B13" s="1122" t="s">
        <v>539</v>
      </c>
      <c r="C13" s="1122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2"/>
      <c r="U13" s="1122"/>
      <c r="V13" s="1122"/>
      <c r="W13" s="1122"/>
      <c r="X13" s="1122"/>
      <c r="Y13" s="1122"/>
      <c r="Z13" s="1122"/>
      <c r="AA13" s="1122"/>
      <c r="AB13" s="1122"/>
      <c r="AC13" s="1122"/>
      <c r="AD13" s="1122"/>
      <c r="AE13" s="1122"/>
      <c r="AF13" s="1122"/>
      <c r="AG13" s="1122"/>
      <c r="AH13" s="1122"/>
      <c r="AI13" s="1122"/>
      <c r="AJ13" s="1122"/>
      <c r="AK13" s="1122"/>
      <c r="AL13" s="1122"/>
      <c r="AM13" s="1122"/>
      <c r="AN13" s="1122"/>
      <c r="AO13" s="1123"/>
      <c r="AP13" s="1155"/>
      <c r="AQ13" s="1156"/>
      <c r="AR13" s="1156"/>
      <c r="AS13" s="1156"/>
      <c r="AT13" s="1156"/>
      <c r="AU13" s="1156"/>
      <c r="AV13" s="1156"/>
      <c r="AW13" s="1156"/>
      <c r="AX13" s="1156"/>
      <c r="AY13" s="1156"/>
      <c r="AZ13" s="1156"/>
      <c r="BA13" s="1156"/>
      <c r="BB13" s="1156"/>
      <c r="BC13" s="1156"/>
      <c r="BD13" s="2047">
        <v>129</v>
      </c>
      <c r="BE13" s="2048"/>
      <c r="BF13" s="2048"/>
      <c r="BG13" s="2048"/>
      <c r="BH13" s="2048"/>
      <c r="BI13" s="2048"/>
      <c r="BJ13" s="2048"/>
      <c r="BK13" s="2048"/>
      <c r="BL13" s="2048"/>
      <c r="BM13" s="2048"/>
      <c r="BN13" s="2048"/>
      <c r="BO13" s="2048"/>
      <c r="BP13" s="2048"/>
      <c r="BQ13" s="2048"/>
      <c r="BR13" s="2048"/>
      <c r="BS13" s="2048"/>
      <c r="BT13" s="2048"/>
      <c r="BU13" s="2049"/>
      <c r="BV13" s="2047">
        <v>129</v>
      </c>
      <c r="BW13" s="2048"/>
      <c r="BX13" s="2048"/>
      <c r="BY13" s="2048"/>
      <c r="BZ13" s="2048"/>
      <c r="CA13" s="2048"/>
      <c r="CB13" s="2048"/>
      <c r="CC13" s="2048"/>
      <c r="CD13" s="2048"/>
      <c r="CE13" s="2048"/>
      <c r="CF13" s="2048"/>
      <c r="CG13" s="2048"/>
      <c r="CH13" s="2048"/>
      <c r="CI13" s="2048"/>
      <c r="CJ13" s="2048"/>
      <c r="CK13" s="2048"/>
      <c r="CL13" s="2048"/>
      <c r="CM13" s="2049"/>
      <c r="CN13" s="2053">
        <v>152</v>
      </c>
      <c r="CO13" s="2048"/>
      <c r="CP13" s="2048"/>
      <c r="CQ13" s="2048"/>
      <c r="CR13" s="2048"/>
      <c r="CS13" s="2048"/>
      <c r="CT13" s="2048"/>
      <c r="CU13" s="2048"/>
      <c r="CV13" s="2048"/>
      <c r="CW13" s="2048"/>
      <c r="CX13" s="2048"/>
      <c r="CY13" s="2048"/>
      <c r="CZ13" s="2048"/>
      <c r="DA13" s="2048"/>
      <c r="DB13" s="2048"/>
      <c r="DC13" s="2048"/>
      <c r="DD13" s="2048"/>
      <c r="DE13" s="2049"/>
      <c r="DF13" s="2053">
        <v>152</v>
      </c>
      <c r="DG13" s="2048"/>
      <c r="DH13" s="2048"/>
      <c r="DI13" s="2048"/>
      <c r="DJ13" s="2048"/>
      <c r="DK13" s="2048"/>
      <c r="DL13" s="2048"/>
      <c r="DM13" s="2048"/>
      <c r="DN13" s="2048"/>
      <c r="DO13" s="2048"/>
      <c r="DP13" s="2048"/>
      <c r="DQ13" s="2048"/>
      <c r="DR13" s="2048"/>
      <c r="DS13" s="2048"/>
      <c r="DT13" s="2048"/>
      <c r="DU13" s="2048"/>
      <c r="DV13" s="2048"/>
      <c r="DW13" s="2049"/>
      <c r="DX13" s="2053">
        <v>142</v>
      </c>
      <c r="DY13" s="2048"/>
      <c r="DZ13" s="2048"/>
      <c r="EA13" s="2048"/>
      <c r="EB13" s="2048"/>
      <c r="EC13" s="2048"/>
      <c r="ED13" s="2048"/>
      <c r="EE13" s="2048"/>
      <c r="EF13" s="2048"/>
      <c r="EG13" s="2048"/>
      <c r="EH13" s="2048"/>
      <c r="EI13" s="2048"/>
      <c r="EJ13" s="2048"/>
      <c r="EK13" s="2048"/>
      <c r="EL13" s="2048"/>
      <c r="EM13" s="2048"/>
      <c r="EN13" s="2048"/>
      <c r="EO13" s="2049"/>
      <c r="EP13" s="2053">
        <v>142</v>
      </c>
      <c r="EQ13" s="2048"/>
      <c r="ER13" s="2048"/>
      <c r="ES13" s="2048"/>
      <c r="ET13" s="2048"/>
      <c r="EU13" s="2048"/>
      <c r="EV13" s="2048"/>
      <c r="EW13" s="2048"/>
      <c r="EX13" s="2048"/>
      <c r="EY13" s="2048"/>
      <c r="EZ13" s="2048"/>
      <c r="FA13" s="2048"/>
      <c r="FB13" s="2048"/>
      <c r="FC13" s="2048"/>
      <c r="FD13" s="2048"/>
      <c r="FE13" s="2048"/>
      <c r="FF13" s="2048"/>
      <c r="FG13" s="2049"/>
    </row>
    <row r="14" spans="1:163" s="269" customFormat="1" ht="20.25" customHeight="1">
      <c r="A14" s="117"/>
      <c r="B14" s="1310"/>
      <c r="C14" s="1310"/>
      <c r="D14" s="1310"/>
      <c r="E14" s="1310"/>
      <c r="F14" s="1310"/>
      <c r="G14" s="1310"/>
      <c r="H14" s="1310"/>
      <c r="I14" s="1310"/>
      <c r="J14" s="1310"/>
      <c r="K14" s="1310"/>
      <c r="L14" s="1310"/>
      <c r="M14" s="1310"/>
      <c r="N14" s="1310"/>
      <c r="O14" s="1310"/>
      <c r="P14" s="1310"/>
      <c r="Q14" s="1310"/>
      <c r="R14" s="1310"/>
      <c r="S14" s="1310"/>
      <c r="T14" s="1310"/>
      <c r="U14" s="1310"/>
      <c r="V14" s="1310"/>
      <c r="W14" s="1310"/>
      <c r="X14" s="1310"/>
      <c r="Y14" s="1310"/>
      <c r="Z14" s="1310"/>
      <c r="AA14" s="1310"/>
      <c r="AB14" s="1310"/>
      <c r="AC14" s="1310"/>
      <c r="AD14" s="1310"/>
      <c r="AE14" s="1310"/>
      <c r="AF14" s="1310"/>
      <c r="AG14" s="1310"/>
      <c r="AH14" s="1310"/>
      <c r="AI14" s="1310"/>
      <c r="AJ14" s="1310"/>
      <c r="AK14" s="1310"/>
      <c r="AL14" s="1310"/>
      <c r="AM14" s="1310"/>
      <c r="AN14" s="1310"/>
      <c r="AO14" s="1311"/>
      <c r="AP14" s="1161"/>
      <c r="AQ14" s="1162"/>
      <c r="AR14" s="1162"/>
      <c r="AS14" s="1162"/>
      <c r="AT14" s="1162"/>
      <c r="AU14" s="1162"/>
      <c r="AV14" s="1162"/>
      <c r="AW14" s="1162"/>
      <c r="AX14" s="1162"/>
      <c r="AY14" s="1162"/>
      <c r="AZ14" s="1162"/>
      <c r="BA14" s="1162"/>
      <c r="BB14" s="1162"/>
      <c r="BC14" s="1162"/>
      <c r="BD14" s="2050"/>
      <c r="BE14" s="2051"/>
      <c r="BF14" s="2051"/>
      <c r="BG14" s="2051"/>
      <c r="BH14" s="2051"/>
      <c r="BI14" s="2051"/>
      <c r="BJ14" s="2051"/>
      <c r="BK14" s="2051"/>
      <c r="BL14" s="2051"/>
      <c r="BM14" s="2051"/>
      <c r="BN14" s="2051"/>
      <c r="BO14" s="2051"/>
      <c r="BP14" s="2051"/>
      <c r="BQ14" s="2051"/>
      <c r="BR14" s="2051"/>
      <c r="BS14" s="2051"/>
      <c r="BT14" s="2051"/>
      <c r="BU14" s="2052"/>
      <c r="BV14" s="2050"/>
      <c r="BW14" s="2051"/>
      <c r="BX14" s="2051"/>
      <c r="BY14" s="2051"/>
      <c r="BZ14" s="2051"/>
      <c r="CA14" s="2051"/>
      <c r="CB14" s="2051"/>
      <c r="CC14" s="2051"/>
      <c r="CD14" s="2051"/>
      <c r="CE14" s="2051"/>
      <c r="CF14" s="2051"/>
      <c r="CG14" s="2051"/>
      <c r="CH14" s="2051"/>
      <c r="CI14" s="2051"/>
      <c r="CJ14" s="2051"/>
      <c r="CK14" s="2051"/>
      <c r="CL14" s="2051"/>
      <c r="CM14" s="2052"/>
      <c r="CN14" s="2054"/>
      <c r="CO14" s="2051"/>
      <c r="CP14" s="2051"/>
      <c r="CQ14" s="2051"/>
      <c r="CR14" s="2051"/>
      <c r="CS14" s="2051"/>
      <c r="CT14" s="2051"/>
      <c r="CU14" s="2051"/>
      <c r="CV14" s="2051"/>
      <c r="CW14" s="2051"/>
      <c r="CX14" s="2051"/>
      <c r="CY14" s="2051"/>
      <c r="CZ14" s="2051"/>
      <c r="DA14" s="2051"/>
      <c r="DB14" s="2051"/>
      <c r="DC14" s="2051"/>
      <c r="DD14" s="2051"/>
      <c r="DE14" s="2052"/>
      <c r="DF14" s="2054"/>
      <c r="DG14" s="2051"/>
      <c r="DH14" s="2051"/>
      <c r="DI14" s="2051"/>
      <c r="DJ14" s="2051"/>
      <c r="DK14" s="2051"/>
      <c r="DL14" s="2051"/>
      <c r="DM14" s="2051"/>
      <c r="DN14" s="2051"/>
      <c r="DO14" s="2051"/>
      <c r="DP14" s="2051"/>
      <c r="DQ14" s="2051"/>
      <c r="DR14" s="2051"/>
      <c r="DS14" s="2051"/>
      <c r="DT14" s="2051"/>
      <c r="DU14" s="2051"/>
      <c r="DV14" s="2051"/>
      <c r="DW14" s="2052"/>
      <c r="DX14" s="2054"/>
      <c r="DY14" s="2051"/>
      <c r="DZ14" s="2051"/>
      <c r="EA14" s="2051"/>
      <c r="EB14" s="2051"/>
      <c r="EC14" s="2051"/>
      <c r="ED14" s="2051"/>
      <c r="EE14" s="2051"/>
      <c r="EF14" s="2051"/>
      <c r="EG14" s="2051"/>
      <c r="EH14" s="2051"/>
      <c r="EI14" s="2051"/>
      <c r="EJ14" s="2051"/>
      <c r="EK14" s="2051"/>
      <c r="EL14" s="2051"/>
      <c r="EM14" s="2051"/>
      <c r="EN14" s="2051"/>
      <c r="EO14" s="2052"/>
      <c r="EP14" s="2054"/>
      <c r="EQ14" s="2051"/>
      <c r="ER14" s="2051"/>
      <c r="ES14" s="2051"/>
      <c r="ET14" s="2051"/>
      <c r="EU14" s="2051"/>
      <c r="EV14" s="2051"/>
      <c r="EW14" s="2051"/>
      <c r="EX14" s="2051"/>
      <c r="EY14" s="2051"/>
      <c r="EZ14" s="2051"/>
      <c r="FA14" s="2051"/>
      <c r="FB14" s="2051"/>
      <c r="FC14" s="2051"/>
      <c r="FD14" s="2051"/>
      <c r="FE14" s="2051"/>
      <c r="FF14" s="2051"/>
      <c r="FG14" s="2052"/>
    </row>
    <row r="15" spans="1:163" s="269" customFormat="1" ht="14.25" customHeight="1">
      <c r="A15" s="115"/>
      <c r="B15" s="1122" t="s">
        <v>540</v>
      </c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122"/>
      <c r="AB15" s="1122"/>
      <c r="AC15" s="1122"/>
      <c r="AD15" s="1122"/>
      <c r="AE15" s="1122"/>
      <c r="AF15" s="1122"/>
      <c r="AG15" s="1122"/>
      <c r="AH15" s="1122"/>
      <c r="AI15" s="1122"/>
      <c r="AJ15" s="1122"/>
      <c r="AK15" s="1122"/>
      <c r="AL15" s="1122"/>
      <c r="AM15" s="1122"/>
      <c r="AN15" s="1122"/>
      <c r="AO15" s="1123"/>
      <c r="AP15" s="1155"/>
      <c r="AQ15" s="1156"/>
      <c r="AR15" s="1156"/>
      <c r="AS15" s="1156"/>
      <c r="AT15" s="1156"/>
      <c r="AU15" s="1156"/>
      <c r="AV15" s="1156"/>
      <c r="AW15" s="1156"/>
      <c r="AX15" s="1156"/>
      <c r="AY15" s="1156"/>
      <c r="AZ15" s="1156"/>
      <c r="BA15" s="1156"/>
      <c r="BB15" s="1156"/>
      <c r="BC15" s="1156"/>
      <c r="BD15" s="2047">
        <v>902</v>
      </c>
      <c r="BE15" s="2048"/>
      <c r="BF15" s="2048"/>
      <c r="BG15" s="2048"/>
      <c r="BH15" s="2048"/>
      <c r="BI15" s="2048"/>
      <c r="BJ15" s="2048"/>
      <c r="BK15" s="2048"/>
      <c r="BL15" s="2048"/>
      <c r="BM15" s="2048"/>
      <c r="BN15" s="2048"/>
      <c r="BO15" s="2048"/>
      <c r="BP15" s="2048"/>
      <c r="BQ15" s="2048"/>
      <c r="BR15" s="2048"/>
      <c r="BS15" s="2048"/>
      <c r="BT15" s="2048"/>
      <c r="BU15" s="2049"/>
      <c r="BV15" s="2047">
        <v>902</v>
      </c>
      <c r="BW15" s="2048"/>
      <c r="BX15" s="2048"/>
      <c r="BY15" s="2048"/>
      <c r="BZ15" s="2048"/>
      <c r="CA15" s="2048"/>
      <c r="CB15" s="2048"/>
      <c r="CC15" s="2048"/>
      <c r="CD15" s="2048"/>
      <c r="CE15" s="2048"/>
      <c r="CF15" s="2048"/>
      <c r="CG15" s="2048"/>
      <c r="CH15" s="2048"/>
      <c r="CI15" s="2048"/>
      <c r="CJ15" s="2048"/>
      <c r="CK15" s="2048"/>
      <c r="CL15" s="2048"/>
      <c r="CM15" s="2049"/>
      <c r="CN15" s="2053">
        <v>3955</v>
      </c>
      <c r="CO15" s="2048"/>
      <c r="CP15" s="2048"/>
      <c r="CQ15" s="2048"/>
      <c r="CR15" s="2048"/>
      <c r="CS15" s="2048"/>
      <c r="CT15" s="2048"/>
      <c r="CU15" s="2048"/>
      <c r="CV15" s="2048"/>
      <c r="CW15" s="2048"/>
      <c r="CX15" s="2048"/>
      <c r="CY15" s="2048"/>
      <c r="CZ15" s="2048"/>
      <c r="DA15" s="2048"/>
      <c r="DB15" s="2048"/>
      <c r="DC15" s="2048"/>
      <c r="DD15" s="2048"/>
      <c r="DE15" s="2049"/>
      <c r="DF15" s="2053">
        <v>3955</v>
      </c>
      <c r="DG15" s="2048"/>
      <c r="DH15" s="2048"/>
      <c r="DI15" s="2048"/>
      <c r="DJ15" s="2048"/>
      <c r="DK15" s="2048"/>
      <c r="DL15" s="2048"/>
      <c r="DM15" s="2048"/>
      <c r="DN15" s="2048"/>
      <c r="DO15" s="2048"/>
      <c r="DP15" s="2048"/>
      <c r="DQ15" s="2048"/>
      <c r="DR15" s="2048"/>
      <c r="DS15" s="2048"/>
      <c r="DT15" s="2048"/>
      <c r="DU15" s="2048"/>
      <c r="DV15" s="2048"/>
      <c r="DW15" s="2049"/>
      <c r="DX15" s="2053">
        <v>4591</v>
      </c>
      <c r="DY15" s="2048"/>
      <c r="DZ15" s="2048"/>
      <c r="EA15" s="2048"/>
      <c r="EB15" s="2048"/>
      <c r="EC15" s="2048"/>
      <c r="ED15" s="2048"/>
      <c r="EE15" s="2048"/>
      <c r="EF15" s="2048"/>
      <c r="EG15" s="2048"/>
      <c r="EH15" s="2048"/>
      <c r="EI15" s="2048"/>
      <c r="EJ15" s="2048"/>
      <c r="EK15" s="2048"/>
      <c r="EL15" s="2048"/>
      <c r="EM15" s="2048"/>
      <c r="EN15" s="2048"/>
      <c r="EO15" s="2049"/>
      <c r="EP15" s="2053">
        <v>4591</v>
      </c>
      <c r="EQ15" s="2048"/>
      <c r="ER15" s="2048"/>
      <c r="ES15" s="2048"/>
      <c r="ET15" s="2048"/>
      <c r="EU15" s="2048"/>
      <c r="EV15" s="2048"/>
      <c r="EW15" s="2048"/>
      <c r="EX15" s="2048"/>
      <c r="EY15" s="2048"/>
      <c r="EZ15" s="2048"/>
      <c r="FA15" s="2048"/>
      <c r="FB15" s="2048"/>
      <c r="FC15" s="2048"/>
      <c r="FD15" s="2048"/>
      <c r="FE15" s="2048"/>
      <c r="FF15" s="2048"/>
      <c r="FG15" s="2049"/>
    </row>
    <row r="16" spans="1:163" s="269" customFormat="1" ht="20.25" customHeight="1">
      <c r="A16" s="117"/>
      <c r="B16" s="1310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0"/>
      <c r="AI16" s="1310"/>
      <c r="AJ16" s="1310"/>
      <c r="AK16" s="1310"/>
      <c r="AL16" s="1310"/>
      <c r="AM16" s="1310"/>
      <c r="AN16" s="1310"/>
      <c r="AO16" s="1311"/>
      <c r="AP16" s="1161"/>
      <c r="AQ16" s="1162"/>
      <c r="AR16" s="1162"/>
      <c r="AS16" s="1162"/>
      <c r="AT16" s="1162"/>
      <c r="AU16" s="1162"/>
      <c r="AV16" s="1162"/>
      <c r="AW16" s="1162"/>
      <c r="AX16" s="1162"/>
      <c r="AY16" s="1162"/>
      <c r="AZ16" s="1162"/>
      <c r="BA16" s="1162"/>
      <c r="BB16" s="1162"/>
      <c r="BC16" s="1162"/>
      <c r="BD16" s="2050"/>
      <c r="BE16" s="2051"/>
      <c r="BF16" s="2051"/>
      <c r="BG16" s="2051"/>
      <c r="BH16" s="2051"/>
      <c r="BI16" s="2051"/>
      <c r="BJ16" s="2051"/>
      <c r="BK16" s="2051"/>
      <c r="BL16" s="2051"/>
      <c r="BM16" s="2051"/>
      <c r="BN16" s="2051"/>
      <c r="BO16" s="2051"/>
      <c r="BP16" s="2051"/>
      <c r="BQ16" s="2051"/>
      <c r="BR16" s="2051"/>
      <c r="BS16" s="2051"/>
      <c r="BT16" s="2051"/>
      <c r="BU16" s="2052"/>
      <c r="BV16" s="2050"/>
      <c r="BW16" s="2051"/>
      <c r="BX16" s="2051"/>
      <c r="BY16" s="2051"/>
      <c r="BZ16" s="2051"/>
      <c r="CA16" s="2051"/>
      <c r="CB16" s="2051"/>
      <c r="CC16" s="2051"/>
      <c r="CD16" s="2051"/>
      <c r="CE16" s="2051"/>
      <c r="CF16" s="2051"/>
      <c r="CG16" s="2051"/>
      <c r="CH16" s="2051"/>
      <c r="CI16" s="2051"/>
      <c r="CJ16" s="2051"/>
      <c r="CK16" s="2051"/>
      <c r="CL16" s="2051"/>
      <c r="CM16" s="2052"/>
      <c r="CN16" s="2054"/>
      <c r="CO16" s="2051"/>
      <c r="CP16" s="2051"/>
      <c r="CQ16" s="2051"/>
      <c r="CR16" s="2051"/>
      <c r="CS16" s="2051"/>
      <c r="CT16" s="2051"/>
      <c r="CU16" s="2051"/>
      <c r="CV16" s="2051"/>
      <c r="CW16" s="2051"/>
      <c r="CX16" s="2051"/>
      <c r="CY16" s="2051"/>
      <c r="CZ16" s="2051"/>
      <c r="DA16" s="2051"/>
      <c r="DB16" s="2051"/>
      <c r="DC16" s="2051"/>
      <c r="DD16" s="2051"/>
      <c r="DE16" s="2052"/>
      <c r="DF16" s="2054"/>
      <c r="DG16" s="2051"/>
      <c r="DH16" s="2051"/>
      <c r="DI16" s="2051"/>
      <c r="DJ16" s="2051"/>
      <c r="DK16" s="2051"/>
      <c r="DL16" s="2051"/>
      <c r="DM16" s="2051"/>
      <c r="DN16" s="2051"/>
      <c r="DO16" s="2051"/>
      <c r="DP16" s="2051"/>
      <c r="DQ16" s="2051"/>
      <c r="DR16" s="2051"/>
      <c r="DS16" s="2051"/>
      <c r="DT16" s="2051"/>
      <c r="DU16" s="2051"/>
      <c r="DV16" s="2051"/>
      <c r="DW16" s="2052"/>
      <c r="DX16" s="2054"/>
      <c r="DY16" s="2051"/>
      <c r="DZ16" s="2051"/>
      <c r="EA16" s="2051"/>
      <c r="EB16" s="2051"/>
      <c r="EC16" s="2051"/>
      <c r="ED16" s="2051"/>
      <c r="EE16" s="2051"/>
      <c r="EF16" s="2051"/>
      <c r="EG16" s="2051"/>
      <c r="EH16" s="2051"/>
      <c r="EI16" s="2051"/>
      <c r="EJ16" s="2051"/>
      <c r="EK16" s="2051"/>
      <c r="EL16" s="2051"/>
      <c r="EM16" s="2051"/>
      <c r="EN16" s="2051"/>
      <c r="EO16" s="2052"/>
      <c r="EP16" s="2054"/>
      <c r="EQ16" s="2051"/>
      <c r="ER16" s="2051"/>
      <c r="ES16" s="2051"/>
      <c r="ET16" s="2051"/>
      <c r="EU16" s="2051"/>
      <c r="EV16" s="2051"/>
      <c r="EW16" s="2051"/>
      <c r="EX16" s="2051"/>
      <c r="EY16" s="2051"/>
      <c r="EZ16" s="2051"/>
      <c r="FA16" s="2051"/>
      <c r="FB16" s="2051"/>
      <c r="FC16" s="2051"/>
      <c r="FD16" s="2051"/>
      <c r="FE16" s="2051"/>
      <c r="FF16" s="2051"/>
      <c r="FG16" s="2052"/>
    </row>
    <row r="17" spans="1:163" s="269" customFormat="1" ht="20.25" customHeight="1">
      <c r="A17" s="115"/>
      <c r="B17" s="1122" t="s">
        <v>623</v>
      </c>
      <c r="C17" s="1122"/>
      <c r="D17" s="1122"/>
      <c r="E17" s="1122"/>
      <c r="F17" s="1122"/>
      <c r="G17" s="1122"/>
      <c r="H17" s="1122"/>
      <c r="I17" s="1122"/>
      <c r="J17" s="1122"/>
      <c r="K17" s="1122"/>
      <c r="L17" s="1122"/>
      <c r="M17" s="1122"/>
      <c r="N17" s="1122"/>
      <c r="O17" s="1122"/>
      <c r="P17" s="1122"/>
      <c r="Q17" s="1122"/>
      <c r="R17" s="1122"/>
      <c r="S17" s="1122"/>
      <c r="T17" s="1122"/>
      <c r="U17" s="1122"/>
      <c r="V17" s="1122"/>
      <c r="W17" s="1122"/>
      <c r="X17" s="1122"/>
      <c r="Y17" s="1122"/>
      <c r="Z17" s="1122"/>
      <c r="AA17" s="1122"/>
      <c r="AB17" s="1122"/>
      <c r="AC17" s="1122"/>
      <c r="AD17" s="1122"/>
      <c r="AE17" s="1122"/>
      <c r="AF17" s="1122"/>
      <c r="AG17" s="1122"/>
      <c r="AH17" s="1122"/>
      <c r="AI17" s="1122"/>
      <c r="AJ17" s="1122"/>
      <c r="AK17" s="1122"/>
      <c r="AL17" s="1122"/>
      <c r="AM17" s="1122"/>
      <c r="AN17" s="1122"/>
      <c r="AO17" s="1123"/>
      <c r="AP17" s="1155"/>
      <c r="AQ17" s="1156"/>
      <c r="AR17" s="1156"/>
      <c r="AS17" s="1156"/>
      <c r="AT17" s="1156"/>
      <c r="AU17" s="1156"/>
      <c r="AV17" s="1156"/>
      <c r="AW17" s="1156"/>
      <c r="AX17" s="1156"/>
      <c r="AY17" s="1156"/>
      <c r="AZ17" s="1156"/>
      <c r="BA17" s="1156"/>
      <c r="BB17" s="1156"/>
      <c r="BC17" s="1156"/>
      <c r="BD17" s="2047">
        <v>2</v>
      </c>
      <c r="BE17" s="2048"/>
      <c r="BF17" s="2048"/>
      <c r="BG17" s="2048"/>
      <c r="BH17" s="2048"/>
      <c r="BI17" s="2048"/>
      <c r="BJ17" s="2048"/>
      <c r="BK17" s="2048"/>
      <c r="BL17" s="2048"/>
      <c r="BM17" s="2048"/>
      <c r="BN17" s="2048"/>
      <c r="BO17" s="2048"/>
      <c r="BP17" s="2048"/>
      <c r="BQ17" s="2048"/>
      <c r="BR17" s="2048"/>
      <c r="BS17" s="2048"/>
      <c r="BT17" s="2048"/>
      <c r="BU17" s="2049"/>
      <c r="BV17" s="2047">
        <v>2</v>
      </c>
      <c r="BW17" s="2048"/>
      <c r="BX17" s="2048"/>
      <c r="BY17" s="2048"/>
      <c r="BZ17" s="2048"/>
      <c r="CA17" s="2048"/>
      <c r="CB17" s="2048"/>
      <c r="CC17" s="2048"/>
      <c r="CD17" s="2048"/>
      <c r="CE17" s="2048"/>
      <c r="CF17" s="2048"/>
      <c r="CG17" s="2048"/>
      <c r="CH17" s="2048"/>
      <c r="CI17" s="2048"/>
      <c r="CJ17" s="2048"/>
      <c r="CK17" s="2048"/>
      <c r="CL17" s="2048"/>
      <c r="CM17" s="2049"/>
      <c r="CN17" s="2053">
        <v>2</v>
      </c>
      <c r="CO17" s="2048"/>
      <c r="CP17" s="2048"/>
      <c r="CQ17" s="2048"/>
      <c r="CR17" s="2048"/>
      <c r="CS17" s="2048"/>
      <c r="CT17" s="2048"/>
      <c r="CU17" s="2048"/>
      <c r="CV17" s="2048"/>
      <c r="CW17" s="2048"/>
      <c r="CX17" s="2048"/>
      <c r="CY17" s="2048"/>
      <c r="CZ17" s="2048"/>
      <c r="DA17" s="2048"/>
      <c r="DB17" s="2048"/>
      <c r="DC17" s="2048"/>
      <c r="DD17" s="2048"/>
      <c r="DE17" s="2049"/>
      <c r="DF17" s="2053">
        <v>2</v>
      </c>
      <c r="DG17" s="2048"/>
      <c r="DH17" s="2048"/>
      <c r="DI17" s="2048"/>
      <c r="DJ17" s="2048"/>
      <c r="DK17" s="2048"/>
      <c r="DL17" s="2048"/>
      <c r="DM17" s="2048"/>
      <c r="DN17" s="2048"/>
      <c r="DO17" s="2048"/>
      <c r="DP17" s="2048"/>
      <c r="DQ17" s="2048"/>
      <c r="DR17" s="2048"/>
      <c r="DS17" s="2048"/>
      <c r="DT17" s="2048"/>
      <c r="DU17" s="2048"/>
      <c r="DV17" s="2048"/>
      <c r="DW17" s="2049"/>
      <c r="DX17" s="2053">
        <v>4</v>
      </c>
      <c r="DY17" s="2048"/>
      <c r="DZ17" s="2048"/>
      <c r="EA17" s="2048"/>
      <c r="EB17" s="2048"/>
      <c r="EC17" s="2048"/>
      <c r="ED17" s="2048"/>
      <c r="EE17" s="2048"/>
      <c r="EF17" s="2048"/>
      <c r="EG17" s="2048"/>
      <c r="EH17" s="2048"/>
      <c r="EI17" s="2048"/>
      <c r="EJ17" s="2048"/>
      <c r="EK17" s="2048"/>
      <c r="EL17" s="2048"/>
      <c r="EM17" s="2048"/>
      <c r="EN17" s="2048"/>
      <c r="EO17" s="2049"/>
      <c r="EP17" s="2053">
        <v>4</v>
      </c>
      <c r="EQ17" s="2048"/>
      <c r="ER17" s="2048"/>
      <c r="ES17" s="2048"/>
      <c r="ET17" s="2048"/>
      <c r="EU17" s="2048"/>
      <c r="EV17" s="2048"/>
      <c r="EW17" s="2048"/>
      <c r="EX17" s="2048"/>
      <c r="EY17" s="2048"/>
      <c r="EZ17" s="2048"/>
      <c r="FA17" s="2048"/>
      <c r="FB17" s="2048"/>
      <c r="FC17" s="2048"/>
      <c r="FD17" s="2048"/>
      <c r="FE17" s="2048"/>
      <c r="FF17" s="2048"/>
      <c r="FG17" s="2049"/>
    </row>
    <row r="18" spans="1:163" s="269" customFormat="1" ht="18.75" customHeight="1">
      <c r="A18" s="117"/>
      <c r="B18" s="1310"/>
      <c r="C18" s="1310"/>
      <c r="D18" s="1310"/>
      <c r="E18" s="1310"/>
      <c r="F18" s="1310"/>
      <c r="G18" s="1310"/>
      <c r="H18" s="1310"/>
      <c r="I18" s="1310"/>
      <c r="J18" s="1310"/>
      <c r="K18" s="1310"/>
      <c r="L18" s="1310"/>
      <c r="M18" s="1310"/>
      <c r="N18" s="1310"/>
      <c r="O18" s="1310"/>
      <c r="P18" s="1310"/>
      <c r="Q18" s="1310"/>
      <c r="R18" s="1310"/>
      <c r="S18" s="1310"/>
      <c r="T18" s="1310"/>
      <c r="U18" s="1310"/>
      <c r="V18" s="1310"/>
      <c r="W18" s="1310"/>
      <c r="X18" s="1310"/>
      <c r="Y18" s="1310"/>
      <c r="Z18" s="1310"/>
      <c r="AA18" s="1310"/>
      <c r="AB18" s="1310"/>
      <c r="AC18" s="1310"/>
      <c r="AD18" s="1310"/>
      <c r="AE18" s="1310"/>
      <c r="AF18" s="1310"/>
      <c r="AG18" s="1310"/>
      <c r="AH18" s="1310"/>
      <c r="AI18" s="1310"/>
      <c r="AJ18" s="1310"/>
      <c r="AK18" s="1310"/>
      <c r="AL18" s="1310"/>
      <c r="AM18" s="1310"/>
      <c r="AN18" s="1310"/>
      <c r="AO18" s="1311"/>
      <c r="AP18" s="1161"/>
      <c r="AQ18" s="1162"/>
      <c r="AR18" s="1162"/>
      <c r="AS18" s="1162"/>
      <c r="AT18" s="1162"/>
      <c r="AU18" s="1162"/>
      <c r="AV18" s="1162"/>
      <c r="AW18" s="1162"/>
      <c r="AX18" s="1162"/>
      <c r="AY18" s="1162"/>
      <c r="AZ18" s="1162"/>
      <c r="BA18" s="1162"/>
      <c r="BB18" s="1162"/>
      <c r="BC18" s="1162"/>
      <c r="BD18" s="2050"/>
      <c r="BE18" s="2051"/>
      <c r="BF18" s="2051"/>
      <c r="BG18" s="2051"/>
      <c r="BH18" s="2051"/>
      <c r="BI18" s="2051"/>
      <c r="BJ18" s="2051"/>
      <c r="BK18" s="2051"/>
      <c r="BL18" s="2051"/>
      <c r="BM18" s="2051"/>
      <c r="BN18" s="2051"/>
      <c r="BO18" s="2051"/>
      <c r="BP18" s="2051"/>
      <c r="BQ18" s="2051"/>
      <c r="BR18" s="2051"/>
      <c r="BS18" s="2051"/>
      <c r="BT18" s="2051"/>
      <c r="BU18" s="2052"/>
      <c r="BV18" s="2050"/>
      <c r="BW18" s="2051"/>
      <c r="BX18" s="2051"/>
      <c r="BY18" s="2051"/>
      <c r="BZ18" s="2051"/>
      <c r="CA18" s="2051"/>
      <c r="CB18" s="2051"/>
      <c r="CC18" s="2051"/>
      <c r="CD18" s="2051"/>
      <c r="CE18" s="2051"/>
      <c r="CF18" s="2051"/>
      <c r="CG18" s="2051"/>
      <c r="CH18" s="2051"/>
      <c r="CI18" s="2051"/>
      <c r="CJ18" s="2051"/>
      <c r="CK18" s="2051"/>
      <c r="CL18" s="2051"/>
      <c r="CM18" s="2052"/>
      <c r="CN18" s="2054"/>
      <c r="CO18" s="2051"/>
      <c r="CP18" s="2051"/>
      <c r="CQ18" s="2051"/>
      <c r="CR18" s="2051"/>
      <c r="CS18" s="2051"/>
      <c r="CT18" s="2051"/>
      <c r="CU18" s="2051"/>
      <c r="CV18" s="2051"/>
      <c r="CW18" s="2051"/>
      <c r="CX18" s="2051"/>
      <c r="CY18" s="2051"/>
      <c r="CZ18" s="2051"/>
      <c r="DA18" s="2051"/>
      <c r="DB18" s="2051"/>
      <c r="DC18" s="2051"/>
      <c r="DD18" s="2051"/>
      <c r="DE18" s="2052"/>
      <c r="DF18" s="2054"/>
      <c r="DG18" s="2051"/>
      <c r="DH18" s="2051"/>
      <c r="DI18" s="2051"/>
      <c r="DJ18" s="2051"/>
      <c r="DK18" s="2051"/>
      <c r="DL18" s="2051"/>
      <c r="DM18" s="2051"/>
      <c r="DN18" s="2051"/>
      <c r="DO18" s="2051"/>
      <c r="DP18" s="2051"/>
      <c r="DQ18" s="2051"/>
      <c r="DR18" s="2051"/>
      <c r="DS18" s="2051"/>
      <c r="DT18" s="2051"/>
      <c r="DU18" s="2051"/>
      <c r="DV18" s="2051"/>
      <c r="DW18" s="2052"/>
      <c r="DX18" s="2054"/>
      <c r="DY18" s="2051"/>
      <c r="DZ18" s="2051"/>
      <c r="EA18" s="2051"/>
      <c r="EB18" s="2051"/>
      <c r="EC18" s="2051"/>
      <c r="ED18" s="2051"/>
      <c r="EE18" s="2051"/>
      <c r="EF18" s="2051"/>
      <c r="EG18" s="2051"/>
      <c r="EH18" s="2051"/>
      <c r="EI18" s="2051"/>
      <c r="EJ18" s="2051"/>
      <c r="EK18" s="2051"/>
      <c r="EL18" s="2051"/>
      <c r="EM18" s="2051"/>
      <c r="EN18" s="2051"/>
      <c r="EO18" s="2052"/>
      <c r="EP18" s="2054"/>
      <c r="EQ18" s="2051"/>
      <c r="ER18" s="2051"/>
      <c r="ES18" s="2051"/>
      <c r="ET18" s="2051"/>
      <c r="EU18" s="2051"/>
      <c r="EV18" s="2051"/>
      <c r="EW18" s="2051"/>
      <c r="EX18" s="2051"/>
      <c r="EY18" s="2051"/>
      <c r="EZ18" s="2051"/>
      <c r="FA18" s="2051"/>
      <c r="FB18" s="2051"/>
      <c r="FC18" s="2051"/>
      <c r="FD18" s="2051"/>
      <c r="FE18" s="2051"/>
      <c r="FF18" s="2051"/>
      <c r="FG18" s="2052"/>
    </row>
    <row r="19" spans="1:163" s="269" customFormat="1" ht="22.5" customHeight="1">
      <c r="A19" s="115"/>
      <c r="B19" s="1122" t="s">
        <v>624</v>
      </c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  <c r="N19" s="1122"/>
      <c r="O19" s="1122"/>
      <c r="P19" s="1122"/>
      <c r="Q19" s="1122"/>
      <c r="R19" s="1122"/>
      <c r="S19" s="1122"/>
      <c r="T19" s="1122"/>
      <c r="U19" s="1122"/>
      <c r="V19" s="1122"/>
      <c r="W19" s="1122"/>
      <c r="X19" s="1122"/>
      <c r="Y19" s="1122"/>
      <c r="Z19" s="1122"/>
      <c r="AA19" s="1122"/>
      <c r="AB19" s="1122"/>
      <c r="AC19" s="1122"/>
      <c r="AD19" s="1122"/>
      <c r="AE19" s="1122"/>
      <c r="AF19" s="1122"/>
      <c r="AG19" s="1122"/>
      <c r="AH19" s="1122"/>
      <c r="AI19" s="1122"/>
      <c r="AJ19" s="1122"/>
      <c r="AK19" s="1122"/>
      <c r="AL19" s="1122"/>
      <c r="AM19" s="1122"/>
      <c r="AN19" s="1122"/>
      <c r="AO19" s="1123"/>
      <c r="AP19" s="1155"/>
      <c r="AQ19" s="1156"/>
      <c r="AR19" s="1156"/>
      <c r="AS19" s="1156"/>
      <c r="AT19" s="1156"/>
      <c r="AU19" s="1156"/>
      <c r="AV19" s="1156"/>
      <c r="AW19" s="1156"/>
      <c r="AX19" s="1156"/>
      <c r="AY19" s="1156"/>
      <c r="AZ19" s="1156"/>
      <c r="BA19" s="1156"/>
      <c r="BB19" s="1156"/>
      <c r="BC19" s="1156"/>
      <c r="BD19" s="2047">
        <v>0</v>
      </c>
      <c r="BE19" s="2048"/>
      <c r="BF19" s="2048"/>
      <c r="BG19" s="2048"/>
      <c r="BH19" s="2048"/>
      <c r="BI19" s="2048"/>
      <c r="BJ19" s="2048"/>
      <c r="BK19" s="2048"/>
      <c r="BL19" s="2048"/>
      <c r="BM19" s="2048"/>
      <c r="BN19" s="2048"/>
      <c r="BO19" s="2048"/>
      <c r="BP19" s="2048"/>
      <c r="BQ19" s="2048"/>
      <c r="BR19" s="2048"/>
      <c r="BS19" s="2048"/>
      <c r="BT19" s="2048"/>
      <c r="BU19" s="2049"/>
      <c r="BV19" s="2047">
        <v>0</v>
      </c>
      <c r="BW19" s="2048"/>
      <c r="BX19" s="2048"/>
      <c r="BY19" s="2048"/>
      <c r="BZ19" s="2048"/>
      <c r="CA19" s="2048"/>
      <c r="CB19" s="2048"/>
      <c r="CC19" s="2048"/>
      <c r="CD19" s="2048"/>
      <c r="CE19" s="2048"/>
      <c r="CF19" s="2048"/>
      <c r="CG19" s="2048"/>
      <c r="CH19" s="2048"/>
      <c r="CI19" s="2048"/>
      <c r="CJ19" s="2048"/>
      <c r="CK19" s="2048"/>
      <c r="CL19" s="2048"/>
      <c r="CM19" s="2049"/>
      <c r="CN19" s="2053">
        <v>0</v>
      </c>
      <c r="CO19" s="2048"/>
      <c r="CP19" s="2048"/>
      <c r="CQ19" s="2048"/>
      <c r="CR19" s="2048"/>
      <c r="CS19" s="2048"/>
      <c r="CT19" s="2048"/>
      <c r="CU19" s="2048"/>
      <c r="CV19" s="2048"/>
      <c r="CW19" s="2048"/>
      <c r="CX19" s="2048"/>
      <c r="CY19" s="2048"/>
      <c r="CZ19" s="2048"/>
      <c r="DA19" s="2048"/>
      <c r="DB19" s="2048"/>
      <c r="DC19" s="2048"/>
      <c r="DD19" s="2048"/>
      <c r="DE19" s="2049"/>
      <c r="DF19" s="2053">
        <v>0</v>
      </c>
      <c r="DG19" s="2048"/>
      <c r="DH19" s="2048"/>
      <c r="DI19" s="2048"/>
      <c r="DJ19" s="2048"/>
      <c r="DK19" s="2048"/>
      <c r="DL19" s="2048"/>
      <c r="DM19" s="2048"/>
      <c r="DN19" s="2048"/>
      <c r="DO19" s="2048"/>
      <c r="DP19" s="2048"/>
      <c r="DQ19" s="2048"/>
      <c r="DR19" s="2048"/>
      <c r="DS19" s="2048"/>
      <c r="DT19" s="2048"/>
      <c r="DU19" s="2048"/>
      <c r="DV19" s="2048"/>
      <c r="DW19" s="2049"/>
      <c r="DX19" s="2053">
        <v>0</v>
      </c>
      <c r="DY19" s="2048"/>
      <c r="DZ19" s="2048"/>
      <c r="EA19" s="2048"/>
      <c r="EB19" s="2048"/>
      <c r="EC19" s="2048"/>
      <c r="ED19" s="2048"/>
      <c r="EE19" s="2048"/>
      <c r="EF19" s="2048"/>
      <c r="EG19" s="2048"/>
      <c r="EH19" s="2048"/>
      <c r="EI19" s="2048"/>
      <c r="EJ19" s="2048"/>
      <c r="EK19" s="2048"/>
      <c r="EL19" s="2048"/>
      <c r="EM19" s="2048"/>
      <c r="EN19" s="2048"/>
      <c r="EO19" s="2049"/>
      <c r="EP19" s="2053">
        <v>0</v>
      </c>
      <c r="EQ19" s="2048"/>
      <c r="ER19" s="2048"/>
      <c r="ES19" s="2048"/>
      <c r="ET19" s="2048"/>
      <c r="EU19" s="2048"/>
      <c r="EV19" s="2048"/>
      <c r="EW19" s="2048"/>
      <c r="EX19" s="2048"/>
      <c r="EY19" s="2048"/>
      <c r="EZ19" s="2048"/>
      <c r="FA19" s="2048"/>
      <c r="FB19" s="2048"/>
      <c r="FC19" s="2048"/>
      <c r="FD19" s="2048"/>
      <c r="FE19" s="2048"/>
      <c r="FF19" s="2048"/>
      <c r="FG19" s="2049"/>
    </row>
    <row r="20" spans="1:163" s="269" customFormat="1" ht="18" customHeight="1">
      <c r="A20" s="117"/>
      <c r="B20" s="1310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0"/>
      <c r="AF20" s="1310"/>
      <c r="AG20" s="1310"/>
      <c r="AH20" s="1310"/>
      <c r="AI20" s="1310"/>
      <c r="AJ20" s="1310"/>
      <c r="AK20" s="1310"/>
      <c r="AL20" s="1310"/>
      <c r="AM20" s="1310"/>
      <c r="AN20" s="1310"/>
      <c r="AO20" s="1311"/>
      <c r="AP20" s="1161"/>
      <c r="AQ20" s="1162"/>
      <c r="AR20" s="1162"/>
      <c r="AS20" s="1162"/>
      <c r="AT20" s="1162"/>
      <c r="AU20" s="1162"/>
      <c r="AV20" s="1162"/>
      <c r="AW20" s="1162"/>
      <c r="AX20" s="1162"/>
      <c r="AY20" s="1162"/>
      <c r="AZ20" s="1162"/>
      <c r="BA20" s="1162"/>
      <c r="BB20" s="1162"/>
      <c r="BC20" s="1162"/>
      <c r="BD20" s="2050"/>
      <c r="BE20" s="2051"/>
      <c r="BF20" s="2051"/>
      <c r="BG20" s="2051"/>
      <c r="BH20" s="2051"/>
      <c r="BI20" s="2051"/>
      <c r="BJ20" s="2051"/>
      <c r="BK20" s="2051"/>
      <c r="BL20" s="2051"/>
      <c r="BM20" s="2051"/>
      <c r="BN20" s="2051"/>
      <c r="BO20" s="2051"/>
      <c r="BP20" s="2051"/>
      <c r="BQ20" s="2051"/>
      <c r="BR20" s="2051"/>
      <c r="BS20" s="2051"/>
      <c r="BT20" s="2051"/>
      <c r="BU20" s="2052"/>
      <c r="BV20" s="2050"/>
      <c r="BW20" s="2051"/>
      <c r="BX20" s="2051"/>
      <c r="BY20" s="2051"/>
      <c r="BZ20" s="2051"/>
      <c r="CA20" s="2051"/>
      <c r="CB20" s="2051"/>
      <c r="CC20" s="2051"/>
      <c r="CD20" s="2051"/>
      <c r="CE20" s="2051"/>
      <c r="CF20" s="2051"/>
      <c r="CG20" s="2051"/>
      <c r="CH20" s="2051"/>
      <c r="CI20" s="2051"/>
      <c r="CJ20" s="2051"/>
      <c r="CK20" s="2051"/>
      <c r="CL20" s="2051"/>
      <c r="CM20" s="2052"/>
      <c r="CN20" s="2054"/>
      <c r="CO20" s="2051"/>
      <c r="CP20" s="2051"/>
      <c r="CQ20" s="2051"/>
      <c r="CR20" s="2051"/>
      <c r="CS20" s="2051"/>
      <c r="CT20" s="2051"/>
      <c r="CU20" s="2051"/>
      <c r="CV20" s="2051"/>
      <c r="CW20" s="2051"/>
      <c r="CX20" s="2051"/>
      <c r="CY20" s="2051"/>
      <c r="CZ20" s="2051"/>
      <c r="DA20" s="2051"/>
      <c r="DB20" s="2051"/>
      <c r="DC20" s="2051"/>
      <c r="DD20" s="2051"/>
      <c r="DE20" s="2052"/>
      <c r="DF20" s="2054"/>
      <c r="DG20" s="2051"/>
      <c r="DH20" s="2051"/>
      <c r="DI20" s="2051"/>
      <c r="DJ20" s="2051"/>
      <c r="DK20" s="2051"/>
      <c r="DL20" s="2051"/>
      <c r="DM20" s="2051"/>
      <c r="DN20" s="2051"/>
      <c r="DO20" s="2051"/>
      <c r="DP20" s="2051"/>
      <c r="DQ20" s="2051"/>
      <c r="DR20" s="2051"/>
      <c r="DS20" s="2051"/>
      <c r="DT20" s="2051"/>
      <c r="DU20" s="2051"/>
      <c r="DV20" s="2051"/>
      <c r="DW20" s="2052"/>
      <c r="DX20" s="2054"/>
      <c r="DY20" s="2051"/>
      <c r="DZ20" s="2051"/>
      <c r="EA20" s="2051"/>
      <c r="EB20" s="2051"/>
      <c r="EC20" s="2051"/>
      <c r="ED20" s="2051"/>
      <c r="EE20" s="2051"/>
      <c r="EF20" s="2051"/>
      <c r="EG20" s="2051"/>
      <c r="EH20" s="2051"/>
      <c r="EI20" s="2051"/>
      <c r="EJ20" s="2051"/>
      <c r="EK20" s="2051"/>
      <c r="EL20" s="2051"/>
      <c r="EM20" s="2051"/>
      <c r="EN20" s="2051"/>
      <c r="EO20" s="2052"/>
      <c r="EP20" s="2054"/>
      <c r="EQ20" s="2051"/>
      <c r="ER20" s="2051"/>
      <c r="ES20" s="2051"/>
      <c r="ET20" s="2051"/>
      <c r="EU20" s="2051"/>
      <c r="EV20" s="2051"/>
      <c r="EW20" s="2051"/>
      <c r="EX20" s="2051"/>
      <c r="EY20" s="2051"/>
      <c r="EZ20" s="2051"/>
      <c r="FA20" s="2051"/>
      <c r="FB20" s="2051"/>
      <c r="FC20" s="2051"/>
      <c r="FD20" s="2051"/>
      <c r="FE20" s="2051"/>
      <c r="FF20" s="2051"/>
      <c r="FG20" s="2052"/>
    </row>
    <row r="21" spans="1:163" s="269" customFormat="1" ht="15.75" customHeight="1">
      <c r="A21" s="115"/>
      <c r="B21" s="1122" t="s">
        <v>620</v>
      </c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  <c r="O21" s="1122"/>
      <c r="P21" s="1122"/>
      <c r="Q21" s="1122"/>
      <c r="R21" s="1122"/>
      <c r="S21" s="1122"/>
      <c r="T21" s="1122"/>
      <c r="U21" s="1122"/>
      <c r="V21" s="1122"/>
      <c r="W21" s="1122"/>
      <c r="X21" s="1122"/>
      <c r="Y21" s="1122"/>
      <c r="Z21" s="1122"/>
      <c r="AA21" s="1122"/>
      <c r="AB21" s="1122"/>
      <c r="AC21" s="1122"/>
      <c r="AD21" s="1122"/>
      <c r="AE21" s="1122"/>
      <c r="AF21" s="1122"/>
      <c r="AG21" s="1122"/>
      <c r="AH21" s="1122"/>
      <c r="AI21" s="1122"/>
      <c r="AJ21" s="1122"/>
      <c r="AK21" s="1122"/>
      <c r="AL21" s="1122"/>
      <c r="AM21" s="1122"/>
      <c r="AN21" s="1122"/>
      <c r="AO21" s="1123"/>
      <c r="AP21" s="1155"/>
      <c r="AQ21" s="1156"/>
      <c r="AR21" s="1156"/>
      <c r="AS21" s="1156"/>
      <c r="AT21" s="1156"/>
      <c r="AU21" s="1156"/>
      <c r="AV21" s="1156"/>
      <c r="AW21" s="1156"/>
      <c r="AX21" s="1156"/>
      <c r="AY21" s="1156"/>
      <c r="AZ21" s="1156"/>
      <c r="BA21" s="1156"/>
      <c r="BB21" s="1156"/>
      <c r="BC21" s="1156"/>
      <c r="BD21" s="2047">
        <v>19464</v>
      </c>
      <c r="BE21" s="2048"/>
      <c r="BF21" s="2048"/>
      <c r="BG21" s="2048"/>
      <c r="BH21" s="2048"/>
      <c r="BI21" s="2048"/>
      <c r="BJ21" s="2048"/>
      <c r="BK21" s="2048"/>
      <c r="BL21" s="2048"/>
      <c r="BM21" s="2048"/>
      <c r="BN21" s="2048"/>
      <c r="BO21" s="2048"/>
      <c r="BP21" s="2048"/>
      <c r="BQ21" s="2048"/>
      <c r="BR21" s="2048"/>
      <c r="BS21" s="2048"/>
      <c r="BT21" s="2048"/>
      <c r="BU21" s="2049"/>
      <c r="BV21" s="2047">
        <v>19464</v>
      </c>
      <c r="BW21" s="2048"/>
      <c r="BX21" s="2048"/>
      <c r="BY21" s="2048"/>
      <c r="BZ21" s="2048"/>
      <c r="CA21" s="2048"/>
      <c r="CB21" s="2048"/>
      <c r="CC21" s="2048"/>
      <c r="CD21" s="2048"/>
      <c r="CE21" s="2048"/>
      <c r="CF21" s="2048"/>
      <c r="CG21" s="2048"/>
      <c r="CH21" s="2048"/>
      <c r="CI21" s="2048"/>
      <c r="CJ21" s="2048"/>
      <c r="CK21" s="2048"/>
      <c r="CL21" s="2048"/>
      <c r="CM21" s="2049"/>
      <c r="CN21" s="2053">
        <v>18585</v>
      </c>
      <c r="CO21" s="2048"/>
      <c r="CP21" s="2048"/>
      <c r="CQ21" s="2048"/>
      <c r="CR21" s="2048"/>
      <c r="CS21" s="2048"/>
      <c r="CT21" s="2048"/>
      <c r="CU21" s="2048"/>
      <c r="CV21" s="2048"/>
      <c r="CW21" s="2048"/>
      <c r="CX21" s="2048"/>
      <c r="CY21" s="2048"/>
      <c r="CZ21" s="2048"/>
      <c r="DA21" s="2048"/>
      <c r="DB21" s="2048"/>
      <c r="DC21" s="2048"/>
      <c r="DD21" s="2048"/>
      <c r="DE21" s="2049"/>
      <c r="DF21" s="2053">
        <v>18585</v>
      </c>
      <c r="DG21" s="2048"/>
      <c r="DH21" s="2048"/>
      <c r="DI21" s="2048"/>
      <c r="DJ21" s="2048"/>
      <c r="DK21" s="2048"/>
      <c r="DL21" s="2048"/>
      <c r="DM21" s="2048"/>
      <c r="DN21" s="2048"/>
      <c r="DO21" s="2048"/>
      <c r="DP21" s="2048"/>
      <c r="DQ21" s="2048"/>
      <c r="DR21" s="2048"/>
      <c r="DS21" s="2048"/>
      <c r="DT21" s="2048"/>
      <c r="DU21" s="2048"/>
      <c r="DV21" s="2048"/>
      <c r="DW21" s="2049"/>
      <c r="DX21" s="2053">
        <v>19196</v>
      </c>
      <c r="DY21" s="2048"/>
      <c r="DZ21" s="2048"/>
      <c r="EA21" s="2048"/>
      <c r="EB21" s="2048"/>
      <c r="EC21" s="2048"/>
      <c r="ED21" s="2048"/>
      <c r="EE21" s="2048"/>
      <c r="EF21" s="2048"/>
      <c r="EG21" s="2048"/>
      <c r="EH21" s="2048"/>
      <c r="EI21" s="2048"/>
      <c r="EJ21" s="2048"/>
      <c r="EK21" s="2048"/>
      <c r="EL21" s="2048"/>
      <c r="EM21" s="2048"/>
      <c r="EN21" s="2048"/>
      <c r="EO21" s="2049"/>
      <c r="EP21" s="2053">
        <v>19196</v>
      </c>
      <c r="EQ21" s="2048"/>
      <c r="ER21" s="2048"/>
      <c r="ES21" s="2048"/>
      <c r="ET21" s="2048"/>
      <c r="EU21" s="2048"/>
      <c r="EV21" s="2048"/>
      <c r="EW21" s="2048"/>
      <c r="EX21" s="2048"/>
      <c r="EY21" s="2048"/>
      <c r="EZ21" s="2048"/>
      <c r="FA21" s="2048"/>
      <c r="FB21" s="2048"/>
      <c r="FC21" s="2048"/>
      <c r="FD21" s="2048"/>
      <c r="FE21" s="2048"/>
      <c r="FF21" s="2048"/>
      <c r="FG21" s="2049"/>
    </row>
    <row r="22" spans="1:163" s="269" customFormat="1" ht="12.75" customHeight="1">
      <c r="A22" s="117"/>
      <c r="B22" s="1310"/>
      <c r="C22" s="1310"/>
      <c r="D22" s="1310"/>
      <c r="E22" s="1310"/>
      <c r="F22" s="1310"/>
      <c r="G22" s="1310"/>
      <c r="H22" s="1310"/>
      <c r="I22" s="1310"/>
      <c r="J22" s="1310"/>
      <c r="K22" s="1310"/>
      <c r="L22" s="1310"/>
      <c r="M22" s="1310"/>
      <c r="N22" s="1310"/>
      <c r="O22" s="1310"/>
      <c r="P22" s="1310"/>
      <c r="Q22" s="1310"/>
      <c r="R22" s="1310"/>
      <c r="S22" s="1310"/>
      <c r="T22" s="1310"/>
      <c r="U22" s="1310"/>
      <c r="V22" s="1310"/>
      <c r="W22" s="1310"/>
      <c r="X22" s="1310"/>
      <c r="Y22" s="1310"/>
      <c r="Z22" s="1310"/>
      <c r="AA22" s="1310"/>
      <c r="AB22" s="1310"/>
      <c r="AC22" s="1310"/>
      <c r="AD22" s="1310"/>
      <c r="AE22" s="1310"/>
      <c r="AF22" s="1310"/>
      <c r="AG22" s="1310"/>
      <c r="AH22" s="1310"/>
      <c r="AI22" s="1310"/>
      <c r="AJ22" s="1310"/>
      <c r="AK22" s="1310"/>
      <c r="AL22" s="1310"/>
      <c r="AM22" s="1310"/>
      <c r="AN22" s="1310"/>
      <c r="AO22" s="1311"/>
      <c r="AP22" s="1161"/>
      <c r="AQ22" s="1162"/>
      <c r="AR22" s="1162"/>
      <c r="AS22" s="1162"/>
      <c r="AT22" s="1162"/>
      <c r="AU22" s="1162"/>
      <c r="AV22" s="1162"/>
      <c r="AW22" s="1162"/>
      <c r="AX22" s="1162"/>
      <c r="AY22" s="1162"/>
      <c r="AZ22" s="1162"/>
      <c r="BA22" s="1162"/>
      <c r="BB22" s="1162"/>
      <c r="BC22" s="1162"/>
      <c r="BD22" s="2050"/>
      <c r="BE22" s="2051"/>
      <c r="BF22" s="2051"/>
      <c r="BG22" s="2051"/>
      <c r="BH22" s="2051"/>
      <c r="BI22" s="2051"/>
      <c r="BJ22" s="2051"/>
      <c r="BK22" s="2051"/>
      <c r="BL22" s="2051"/>
      <c r="BM22" s="2051"/>
      <c r="BN22" s="2051"/>
      <c r="BO22" s="2051"/>
      <c r="BP22" s="2051"/>
      <c r="BQ22" s="2051"/>
      <c r="BR22" s="2051"/>
      <c r="BS22" s="2051"/>
      <c r="BT22" s="2051"/>
      <c r="BU22" s="2052"/>
      <c r="BV22" s="2050"/>
      <c r="BW22" s="2051"/>
      <c r="BX22" s="2051"/>
      <c r="BY22" s="2051"/>
      <c r="BZ22" s="2051"/>
      <c r="CA22" s="2051"/>
      <c r="CB22" s="2051"/>
      <c r="CC22" s="2051"/>
      <c r="CD22" s="2051"/>
      <c r="CE22" s="2051"/>
      <c r="CF22" s="2051"/>
      <c r="CG22" s="2051"/>
      <c r="CH22" s="2051"/>
      <c r="CI22" s="2051"/>
      <c r="CJ22" s="2051"/>
      <c r="CK22" s="2051"/>
      <c r="CL22" s="2051"/>
      <c r="CM22" s="2052"/>
      <c r="CN22" s="2054"/>
      <c r="CO22" s="2051"/>
      <c r="CP22" s="2051"/>
      <c r="CQ22" s="2051"/>
      <c r="CR22" s="2051"/>
      <c r="CS22" s="2051"/>
      <c r="CT22" s="2051"/>
      <c r="CU22" s="2051"/>
      <c r="CV22" s="2051"/>
      <c r="CW22" s="2051"/>
      <c r="CX22" s="2051"/>
      <c r="CY22" s="2051"/>
      <c r="CZ22" s="2051"/>
      <c r="DA22" s="2051"/>
      <c r="DB22" s="2051"/>
      <c r="DC22" s="2051"/>
      <c r="DD22" s="2051"/>
      <c r="DE22" s="2052"/>
      <c r="DF22" s="2054"/>
      <c r="DG22" s="2051"/>
      <c r="DH22" s="2051"/>
      <c r="DI22" s="2051"/>
      <c r="DJ22" s="2051"/>
      <c r="DK22" s="2051"/>
      <c r="DL22" s="2051"/>
      <c r="DM22" s="2051"/>
      <c r="DN22" s="2051"/>
      <c r="DO22" s="2051"/>
      <c r="DP22" s="2051"/>
      <c r="DQ22" s="2051"/>
      <c r="DR22" s="2051"/>
      <c r="DS22" s="2051"/>
      <c r="DT22" s="2051"/>
      <c r="DU22" s="2051"/>
      <c r="DV22" s="2051"/>
      <c r="DW22" s="2052"/>
      <c r="DX22" s="2054"/>
      <c r="DY22" s="2051"/>
      <c r="DZ22" s="2051"/>
      <c r="EA22" s="2051"/>
      <c r="EB22" s="2051"/>
      <c r="EC22" s="2051"/>
      <c r="ED22" s="2051"/>
      <c r="EE22" s="2051"/>
      <c r="EF22" s="2051"/>
      <c r="EG22" s="2051"/>
      <c r="EH22" s="2051"/>
      <c r="EI22" s="2051"/>
      <c r="EJ22" s="2051"/>
      <c r="EK22" s="2051"/>
      <c r="EL22" s="2051"/>
      <c r="EM22" s="2051"/>
      <c r="EN22" s="2051"/>
      <c r="EO22" s="2052"/>
      <c r="EP22" s="2054"/>
      <c r="EQ22" s="2051"/>
      <c r="ER22" s="2051"/>
      <c r="ES22" s="2051"/>
      <c r="ET22" s="2051"/>
      <c r="EU22" s="2051"/>
      <c r="EV22" s="2051"/>
      <c r="EW22" s="2051"/>
      <c r="EX22" s="2051"/>
      <c r="EY22" s="2051"/>
      <c r="EZ22" s="2051"/>
      <c r="FA22" s="2051"/>
      <c r="FB22" s="2051"/>
      <c r="FC22" s="2051"/>
      <c r="FD22" s="2051"/>
      <c r="FE22" s="2051"/>
      <c r="FF22" s="2051"/>
      <c r="FG22" s="2052"/>
    </row>
    <row r="23" spans="1:163" ht="14.25" customHeight="1"/>
    <row r="24" spans="1:163" ht="13.5" customHeight="1"/>
    <row r="25" spans="1:163" ht="14.25" customHeight="1"/>
    <row r="26" spans="1:163" ht="13.5" customHeight="1"/>
    <row r="27" spans="1:163" ht="14.25" customHeight="1"/>
    <row r="28" spans="1:163" ht="17.25" customHeight="1"/>
    <row r="29" spans="1:163" ht="16.5" customHeight="1"/>
    <row r="30" spans="1:163" ht="12.75" customHeight="1"/>
    <row r="31" spans="1:163" ht="14.25" customHeight="1"/>
    <row r="32" spans="1:163" ht="13.5" customHeight="1"/>
  </sheetData>
  <mergeCells count="83">
    <mergeCell ref="DX21:EO22"/>
    <mergeCell ref="EP21:FG22"/>
    <mergeCell ref="B21:AO22"/>
    <mergeCell ref="AP21:BC22"/>
    <mergeCell ref="BD21:BU22"/>
    <mergeCell ref="BV21:CM22"/>
    <mergeCell ref="CN21:DE22"/>
    <mergeCell ref="DF21:DW22"/>
    <mergeCell ref="DF19:DW20"/>
    <mergeCell ref="DX19:EO20"/>
    <mergeCell ref="EP19:FG20"/>
    <mergeCell ref="B17:AO18"/>
    <mergeCell ref="AP17:BC18"/>
    <mergeCell ref="BD17:BU18"/>
    <mergeCell ref="BV17:CM18"/>
    <mergeCell ref="CN17:DE18"/>
    <mergeCell ref="DF17:DW18"/>
    <mergeCell ref="B19:AO20"/>
    <mergeCell ref="AP19:BC20"/>
    <mergeCell ref="BD19:BU20"/>
    <mergeCell ref="BV19:CM20"/>
    <mergeCell ref="CN19:DE20"/>
    <mergeCell ref="DF15:DW16"/>
    <mergeCell ref="DX15:EO16"/>
    <mergeCell ref="EP15:FG16"/>
    <mergeCell ref="DX17:EO18"/>
    <mergeCell ref="EP17:FG18"/>
    <mergeCell ref="B15:AO16"/>
    <mergeCell ref="AP15:BC16"/>
    <mergeCell ref="BD15:BU16"/>
    <mergeCell ref="BV15:CM16"/>
    <mergeCell ref="CN15:DE16"/>
    <mergeCell ref="DX11:EO12"/>
    <mergeCell ref="EP11:FG12"/>
    <mergeCell ref="B13:AO14"/>
    <mergeCell ref="AP13:BC14"/>
    <mergeCell ref="BD13:BU14"/>
    <mergeCell ref="BV13:CM14"/>
    <mergeCell ref="CN13:DE14"/>
    <mergeCell ref="DF13:DW14"/>
    <mergeCell ref="DX13:EO14"/>
    <mergeCell ref="CN11:DE12"/>
    <mergeCell ref="EP13:FG14"/>
    <mergeCell ref="CN8:DE8"/>
    <mergeCell ref="DF8:DW8"/>
    <mergeCell ref="B10:AO10"/>
    <mergeCell ref="B11:AO12"/>
    <mergeCell ref="AP11:BC12"/>
    <mergeCell ref="BD11:BU12"/>
    <mergeCell ref="BV11:CM12"/>
    <mergeCell ref="DF11:DW12"/>
    <mergeCell ref="DX7:EO7"/>
    <mergeCell ref="EP7:FG7"/>
    <mergeCell ref="DX8:EO8"/>
    <mergeCell ref="EP8:FG8"/>
    <mergeCell ref="B9:AO9"/>
    <mergeCell ref="AP9:BC10"/>
    <mergeCell ref="BD9:BU10"/>
    <mergeCell ref="BV9:CM10"/>
    <mergeCell ref="CN9:DE10"/>
    <mergeCell ref="DF9:DW10"/>
    <mergeCell ref="DX9:EO10"/>
    <mergeCell ref="EP9:FG10"/>
    <mergeCell ref="B8:AO8"/>
    <mergeCell ref="AP8:BC8"/>
    <mergeCell ref="BD8:BU8"/>
    <mergeCell ref="BV8:CM8"/>
    <mergeCell ref="A2:FG2"/>
    <mergeCell ref="A4:AO7"/>
    <mergeCell ref="AP4:BC7"/>
    <mergeCell ref="BK4:CI4"/>
    <mergeCell ref="CN4:DW4"/>
    <mergeCell ref="DX4:FG4"/>
    <mergeCell ref="BO5:BR5"/>
    <mergeCell ref="BS5:BX5"/>
    <mergeCell ref="CY5:DB5"/>
    <mergeCell ref="DC5:DH5"/>
    <mergeCell ref="EI5:EL5"/>
    <mergeCell ref="EM5:ER5"/>
    <mergeCell ref="BD7:BU7"/>
    <mergeCell ref="BV7:CM7"/>
    <mergeCell ref="CN7:DE7"/>
    <mergeCell ref="DF7:DW7"/>
  </mergeCells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G46"/>
  <sheetViews>
    <sheetView topLeftCell="K22" zoomScaleNormal="100" zoomScaleSheetLayoutView="81" workbookViewId="0">
      <selection activeCell="FI30" sqref="FI30"/>
    </sheetView>
  </sheetViews>
  <sheetFormatPr defaultColWidth="0.85546875" defaultRowHeight="12" customHeight="1"/>
  <cols>
    <col min="1" max="21" width="0.85546875" style="322"/>
    <col min="22" max="22" width="4.140625" style="322" customWidth="1"/>
    <col min="23" max="16384" width="0.85546875" style="322"/>
  </cols>
  <sheetData>
    <row r="1" spans="1:163" ht="18" customHeight="1"/>
    <row r="2" spans="1:163" s="330" customFormat="1" ht="14.25" customHeight="1">
      <c r="A2" s="2073" t="s">
        <v>310</v>
      </c>
      <c r="B2" s="2073"/>
      <c r="C2" s="2073"/>
      <c r="D2" s="2073"/>
      <c r="E2" s="2073"/>
      <c r="F2" s="2073"/>
      <c r="G2" s="2073"/>
      <c r="H2" s="2073"/>
      <c r="I2" s="2073"/>
      <c r="J2" s="2073"/>
      <c r="K2" s="2073"/>
      <c r="L2" s="2073"/>
      <c r="M2" s="2073"/>
      <c r="N2" s="2073"/>
      <c r="O2" s="2073"/>
      <c r="P2" s="2073"/>
      <c r="Q2" s="2073"/>
      <c r="R2" s="2073"/>
      <c r="S2" s="2073"/>
      <c r="T2" s="2073"/>
      <c r="U2" s="2073"/>
      <c r="V2" s="2073"/>
      <c r="W2" s="2073"/>
      <c r="X2" s="2073"/>
      <c r="Y2" s="2073"/>
      <c r="Z2" s="2073"/>
      <c r="AA2" s="2073"/>
      <c r="AB2" s="2073"/>
      <c r="AC2" s="2073"/>
      <c r="AD2" s="2073"/>
      <c r="AE2" s="2073"/>
      <c r="AF2" s="2073"/>
      <c r="AG2" s="2073"/>
      <c r="AH2" s="2073"/>
      <c r="AI2" s="2073"/>
      <c r="AJ2" s="2073"/>
      <c r="AK2" s="2073"/>
      <c r="AL2" s="2073"/>
      <c r="AM2" s="2073"/>
      <c r="AN2" s="2073"/>
      <c r="AO2" s="2073"/>
      <c r="AP2" s="2073"/>
      <c r="AQ2" s="2073"/>
      <c r="AR2" s="2073"/>
      <c r="AS2" s="2073"/>
      <c r="AT2" s="2073"/>
      <c r="AU2" s="2073"/>
      <c r="AV2" s="2073"/>
      <c r="AW2" s="2073"/>
      <c r="AX2" s="2073"/>
      <c r="AY2" s="2073"/>
      <c r="AZ2" s="2073"/>
      <c r="BA2" s="2073"/>
      <c r="BB2" s="2073"/>
      <c r="BC2" s="2073"/>
      <c r="BD2" s="2073"/>
      <c r="BE2" s="2073"/>
      <c r="BF2" s="2073"/>
      <c r="BG2" s="2073"/>
      <c r="BH2" s="2073"/>
      <c r="BI2" s="2073"/>
      <c r="BJ2" s="2073"/>
      <c r="BK2" s="2073"/>
      <c r="BL2" s="2073"/>
      <c r="BM2" s="2073"/>
      <c r="BN2" s="2073"/>
      <c r="BO2" s="2073"/>
      <c r="BP2" s="2073"/>
      <c r="BQ2" s="2073"/>
      <c r="BR2" s="2073"/>
      <c r="BS2" s="2073"/>
      <c r="BT2" s="2073"/>
      <c r="BU2" s="2073"/>
      <c r="BV2" s="2073"/>
      <c r="BW2" s="2073"/>
      <c r="BX2" s="2073"/>
      <c r="BY2" s="2073"/>
      <c r="BZ2" s="2073"/>
      <c r="CA2" s="2073"/>
      <c r="CB2" s="2073"/>
      <c r="CC2" s="2073"/>
      <c r="CD2" s="2073"/>
      <c r="CE2" s="2073"/>
      <c r="CF2" s="2073"/>
      <c r="CG2" s="2073"/>
      <c r="CH2" s="2073"/>
      <c r="CI2" s="2073"/>
      <c r="CJ2" s="2073"/>
      <c r="CK2" s="2073"/>
      <c r="CL2" s="2073"/>
      <c r="CM2" s="2073"/>
      <c r="CN2" s="2073"/>
      <c r="CO2" s="2073"/>
      <c r="CP2" s="2073"/>
      <c r="CQ2" s="2073"/>
      <c r="CR2" s="2073"/>
      <c r="CS2" s="2073"/>
      <c r="CT2" s="2073"/>
      <c r="CU2" s="2073"/>
      <c r="CV2" s="2073"/>
      <c r="CW2" s="2073"/>
      <c r="CX2" s="2073"/>
      <c r="CY2" s="2073"/>
      <c r="CZ2" s="2073"/>
      <c r="DA2" s="2073"/>
      <c r="DB2" s="2073"/>
      <c r="DC2" s="2073"/>
      <c r="DD2" s="2073"/>
      <c r="DE2" s="2073"/>
      <c r="DF2" s="2073"/>
      <c r="DG2" s="2073"/>
      <c r="DH2" s="2073"/>
      <c r="DI2" s="2073"/>
      <c r="DJ2" s="2073"/>
      <c r="DK2" s="2073"/>
      <c r="DL2" s="2073"/>
      <c r="DM2" s="2073"/>
      <c r="DN2" s="2073"/>
      <c r="DO2" s="2073"/>
      <c r="DP2" s="2073"/>
      <c r="DQ2" s="2073"/>
      <c r="DR2" s="2073"/>
      <c r="DS2" s="2073"/>
      <c r="DT2" s="2073"/>
      <c r="DU2" s="2073"/>
      <c r="DV2" s="2073"/>
      <c r="DW2" s="2073"/>
      <c r="DX2" s="2073"/>
      <c r="DY2" s="2073"/>
      <c r="DZ2" s="2073"/>
      <c r="EA2" s="2073"/>
      <c r="EB2" s="2073"/>
      <c r="EC2" s="2073"/>
      <c r="ED2" s="2073"/>
      <c r="EE2" s="2073"/>
      <c r="EF2" s="2073"/>
      <c r="EG2" s="2073"/>
      <c r="EH2" s="2073"/>
      <c r="EI2" s="2073"/>
      <c r="EJ2" s="2073"/>
      <c r="EK2" s="2073"/>
      <c r="EL2" s="2073"/>
      <c r="EM2" s="2073"/>
      <c r="EN2" s="2073"/>
      <c r="EO2" s="2073"/>
      <c r="EP2" s="2073"/>
      <c r="EQ2" s="2073"/>
      <c r="ER2" s="2073"/>
      <c r="ES2" s="2073"/>
      <c r="ET2" s="2073"/>
      <c r="EU2" s="2073"/>
      <c r="EV2" s="2073"/>
      <c r="EW2" s="2073"/>
      <c r="EX2" s="2073"/>
      <c r="EY2" s="2073"/>
      <c r="EZ2" s="2073"/>
      <c r="FA2" s="2073"/>
      <c r="FB2" s="2073"/>
      <c r="FC2" s="2073"/>
      <c r="FD2" s="2073"/>
      <c r="FE2" s="2073"/>
      <c r="FF2" s="2073"/>
      <c r="FG2" s="2073"/>
    </row>
    <row r="3" spans="1:163" ht="14.25" customHeight="1">
      <c r="EU3" s="331" t="s">
        <v>514</v>
      </c>
    </row>
    <row r="4" spans="1:163" ht="14.25" customHeight="1">
      <c r="A4" s="2074" t="s">
        <v>127</v>
      </c>
      <c r="B4" s="2075"/>
      <c r="C4" s="2075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5"/>
      <c r="V4" s="2076"/>
      <c r="W4" s="2057" t="s">
        <v>370</v>
      </c>
      <c r="X4" s="2058"/>
      <c r="Y4" s="2058"/>
      <c r="Z4" s="2058"/>
      <c r="AA4" s="2058"/>
      <c r="AB4" s="2058"/>
      <c r="AC4" s="2058"/>
      <c r="AD4" s="2058"/>
      <c r="AE4" s="2083"/>
      <c r="AF4" s="2074" t="s">
        <v>215</v>
      </c>
      <c r="AG4" s="2075"/>
      <c r="AH4" s="2075"/>
      <c r="AI4" s="2075"/>
      <c r="AJ4" s="2075"/>
      <c r="AK4" s="2075"/>
      <c r="AL4" s="2075"/>
      <c r="AM4" s="2075"/>
      <c r="AN4" s="2075"/>
      <c r="AO4" s="2075"/>
      <c r="AP4" s="2075"/>
      <c r="AQ4" s="2075"/>
      <c r="AR4" s="2076"/>
      <c r="AS4" s="2074" t="s">
        <v>311</v>
      </c>
      <c r="AT4" s="2075"/>
      <c r="AU4" s="2075"/>
      <c r="AV4" s="2075"/>
      <c r="AW4" s="2075"/>
      <c r="AX4" s="2075"/>
      <c r="AY4" s="2075"/>
      <c r="AZ4" s="2075"/>
      <c r="BA4" s="2075"/>
      <c r="BB4" s="2075"/>
      <c r="BC4" s="2075"/>
      <c r="BD4" s="2075"/>
      <c r="BE4" s="2075"/>
      <c r="BF4" s="2075"/>
      <c r="BG4" s="2075"/>
      <c r="BH4" s="2076"/>
      <c r="BI4" s="2093" t="s">
        <v>217</v>
      </c>
      <c r="BJ4" s="2094"/>
      <c r="BK4" s="2094"/>
      <c r="BL4" s="2094"/>
      <c r="BM4" s="2094"/>
      <c r="BN4" s="2094"/>
      <c r="BO4" s="2094"/>
      <c r="BP4" s="2094"/>
      <c r="BQ4" s="2094"/>
      <c r="BR4" s="2094"/>
      <c r="BS4" s="2094"/>
      <c r="BT4" s="2094"/>
      <c r="BU4" s="2094"/>
      <c r="BV4" s="2094"/>
      <c r="BW4" s="2094"/>
      <c r="BX4" s="2094"/>
      <c r="BY4" s="2094"/>
      <c r="BZ4" s="2094"/>
      <c r="CA4" s="2094"/>
      <c r="CB4" s="2094"/>
      <c r="CC4" s="2094"/>
      <c r="CD4" s="2094"/>
      <c r="CE4" s="2094"/>
      <c r="CF4" s="2094"/>
      <c r="CG4" s="2094"/>
      <c r="CH4" s="2094"/>
      <c r="CI4" s="2094"/>
      <c r="CJ4" s="2094"/>
      <c r="CK4" s="2094"/>
      <c r="CL4" s="2094"/>
      <c r="CM4" s="2094"/>
      <c r="CN4" s="2094"/>
      <c r="CO4" s="2094"/>
      <c r="CP4" s="2094"/>
      <c r="CQ4" s="2094"/>
      <c r="CR4" s="2094"/>
      <c r="CS4" s="2094"/>
      <c r="CT4" s="2094"/>
      <c r="CU4" s="2094"/>
      <c r="CV4" s="2094"/>
      <c r="CW4" s="2094"/>
      <c r="CX4" s="2094"/>
      <c r="CY4" s="2094"/>
      <c r="CZ4" s="2094"/>
      <c r="DA4" s="2094"/>
      <c r="DB4" s="2094"/>
      <c r="DC4" s="2094"/>
      <c r="DD4" s="2094"/>
      <c r="DE4" s="2094"/>
      <c r="DF4" s="2094"/>
      <c r="DG4" s="2094"/>
      <c r="DH4" s="2094"/>
      <c r="DI4" s="2094"/>
      <c r="DJ4" s="2094"/>
      <c r="DK4" s="2094"/>
      <c r="DL4" s="2094"/>
      <c r="DM4" s="2094"/>
      <c r="DN4" s="2094"/>
      <c r="DO4" s="2094"/>
      <c r="DP4" s="2094"/>
      <c r="DQ4" s="2094"/>
      <c r="DR4" s="2094"/>
      <c r="DS4" s="2094"/>
      <c r="DT4" s="2094"/>
      <c r="DU4" s="2094"/>
      <c r="DV4" s="2094"/>
      <c r="DW4" s="2094"/>
      <c r="DX4" s="2094"/>
      <c r="DY4" s="2094"/>
      <c r="DZ4" s="2094"/>
      <c r="EA4" s="2094"/>
      <c r="EB4" s="2094"/>
      <c r="EC4" s="2094"/>
      <c r="ED4" s="2094"/>
      <c r="EE4" s="2094"/>
      <c r="EF4" s="2094"/>
      <c r="EG4" s="2094"/>
      <c r="EH4" s="2094"/>
      <c r="EI4" s="2094"/>
      <c r="EJ4" s="2094"/>
      <c r="EK4" s="2094"/>
      <c r="EL4" s="2094"/>
      <c r="EM4" s="2094"/>
      <c r="EN4" s="2094"/>
      <c r="EO4" s="2094"/>
      <c r="EP4" s="2094"/>
      <c r="EQ4" s="2095"/>
      <c r="ER4" s="2074" t="s">
        <v>312</v>
      </c>
      <c r="ES4" s="2075"/>
      <c r="ET4" s="2075"/>
      <c r="EU4" s="2075"/>
      <c r="EV4" s="2075"/>
      <c r="EW4" s="2075"/>
      <c r="EX4" s="2075"/>
      <c r="EY4" s="2075"/>
      <c r="EZ4" s="2075"/>
      <c r="FA4" s="2075"/>
      <c r="FB4" s="2075"/>
      <c r="FC4" s="2075"/>
      <c r="FD4" s="2075"/>
      <c r="FE4" s="2075"/>
      <c r="FF4" s="2075"/>
      <c r="FG4" s="2076"/>
    </row>
    <row r="5" spans="1:163" ht="14.25" customHeight="1">
      <c r="A5" s="2077"/>
      <c r="B5" s="2078"/>
      <c r="C5" s="2078"/>
      <c r="D5" s="2078"/>
      <c r="E5" s="2078"/>
      <c r="F5" s="2078"/>
      <c r="G5" s="2078"/>
      <c r="H5" s="2078"/>
      <c r="I5" s="2078"/>
      <c r="J5" s="2078"/>
      <c r="K5" s="2078"/>
      <c r="L5" s="2078"/>
      <c r="M5" s="2078"/>
      <c r="N5" s="2078"/>
      <c r="O5" s="2078"/>
      <c r="P5" s="2078"/>
      <c r="Q5" s="2078"/>
      <c r="R5" s="2078"/>
      <c r="S5" s="2078"/>
      <c r="T5" s="2078"/>
      <c r="U5" s="2078"/>
      <c r="V5" s="2079"/>
      <c r="W5" s="2084"/>
      <c r="X5" s="2085"/>
      <c r="Y5" s="2085"/>
      <c r="Z5" s="2085"/>
      <c r="AA5" s="2085"/>
      <c r="AB5" s="2085"/>
      <c r="AC5" s="2085"/>
      <c r="AD5" s="2085"/>
      <c r="AE5" s="2086"/>
      <c r="AF5" s="2077"/>
      <c r="AG5" s="2078"/>
      <c r="AH5" s="2078"/>
      <c r="AI5" s="2078"/>
      <c r="AJ5" s="2078"/>
      <c r="AK5" s="2078"/>
      <c r="AL5" s="2078"/>
      <c r="AM5" s="2078"/>
      <c r="AN5" s="2078"/>
      <c r="AO5" s="2078"/>
      <c r="AP5" s="2078"/>
      <c r="AQ5" s="2078"/>
      <c r="AR5" s="2079"/>
      <c r="AS5" s="2077"/>
      <c r="AT5" s="2078"/>
      <c r="AU5" s="2078"/>
      <c r="AV5" s="2078"/>
      <c r="AW5" s="2078"/>
      <c r="AX5" s="2078"/>
      <c r="AY5" s="2078"/>
      <c r="AZ5" s="2078"/>
      <c r="BA5" s="2078"/>
      <c r="BB5" s="2078"/>
      <c r="BC5" s="2078"/>
      <c r="BD5" s="2078"/>
      <c r="BE5" s="2078"/>
      <c r="BF5" s="2078"/>
      <c r="BG5" s="2078"/>
      <c r="BH5" s="2079"/>
      <c r="BI5" s="2093" t="s">
        <v>303</v>
      </c>
      <c r="BJ5" s="2094"/>
      <c r="BK5" s="2094"/>
      <c r="BL5" s="2094"/>
      <c r="BM5" s="2094"/>
      <c r="BN5" s="2094"/>
      <c r="BO5" s="2094"/>
      <c r="BP5" s="2094"/>
      <c r="BQ5" s="2094"/>
      <c r="BR5" s="2094"/>
      <c r="BS5" s="2094"/>
      <c r="BT5" s="2094"/>
      <c r="BU5" s="2094"/>
      <c r="BV5" s="2094"/>
      <c r="BW5" s="2094"/>
      <c r="BX5" s="2094"/>
      <c r="BY5" s="2094"/>
      <c r="BZ5" s="2094"/>
      <c r="CA5" s="2094"/>
      <c r="CB5" s="2094"/>
      <c r="CC5" s="2094"/>
      <c r="CD5" s="2094"/>
      <c r="CE5" s="2094"/>
      <c r="CF5" s="2094"/>
      <c r="CG5" s="2094"/>
      <c r="CH5" s="2094"/>
      <c r="CI5" s="2094"/>
      <c r="CJ5" s="2094"/>
      <c r="CK5" s="2094"/>
      <c r="CL5" s="2094"/>
      <c r="CM5" s="2094"/>
      <c r="CN5" s="2094"/>
      <c r="CO5" s="2094"/>
      <c r="CP5" s="2094"/>
      <c r="CQ5" s="2094"/>
      <c r="CR5" s="2095"/>
      <c r="CS5" s="2093" t="s">
        <v>220</v>
      </c>
      <c r="CT5" s="2094"/>
      <c r="CU5" s="2094"/>
      <c r="CV5" s="2094"/>
      <c r="CW5" s="2094"/>
      <c r="CX5" s="2094"/>
      <c r="CY5" s="2094"/>
      <c r="CZ5" s="2094"/>
      <c r="DA5" s="2094"/>
      <c r="DB5" s="2094"/>
      <c r="DC5" s="2094"/>
      <c r="DD5" s="2094"/>
      <c r="DE5" s="2094"/>
      <c r="DF5" s="2094"/>
      <c r="DG5" s="2094"/>
      <c r="DH5" s="2094"/>
      <c r="DI5" s="2094"/>
      <c r="DJ5" s="2094"/>
      <c r="DK5" s="2094"/>
      <c r="DL5" s="2094"/>
      <c r="DM5" s="2094"/>
      <c r="DN5" s="2094"/>
      <c r="DO5" s="2094"/>
      <c r="DP5" s="2094"/>
      <c r="DQ5" s="2094"/>
      <c r="DR5" s="2094"/>
      <c r="DS5" s="2094"/>
      <c r="DT5" s="2094"/>
      <c r="DU5" s="2094"/>
      <c r="DV5" s="2094"/>
      <c r="DW5" s="2094"/>
      <c r="DX5" s="2094"/>
      <c r="DY5" s="2094"/>
      <c r="DZ5" s="2095"/>
      <c r="EA5" s="2096" t="s">
        <v>313</v>
      </c>
      <c r="EB5" s="2097"/>
      <c r="EC5" s="2097"/>
      <c r="ED5" s="2097"/>
      <c r="EE5" s="2097"/>
      <c r="EF5" s="2097"/>
      <c r="EG5" s="2097"/>
      <c r="EH5" s="2097"/>
      <c r="EI5" s="2097"/>
      <c r="EJ5" s="2097"/>
      <c r="EK5" s="2097"/>
      <c r="EL5" s="2097"/>
      <c r="EM5" s="2097"/>
      <c r="EN5" s="2097"/>
      <c r="EO5" s="2097"/>
      <c r="EP5" s="2097"/>
      <c r="EQ5" s="2098"/>
      <c r="ER5" s="2077"/>
      <c r="ES5" s="2078"/>
      <c r="ET5" s="2078"/>
      <c r="EU5" s="2078"/>
      <c r="EV5" s="2078"/>
      <c r="EW5" s="2078"/>
      <c r="EX5" s="2078"/>
      <c r="EY5" s="2078"/>
      <c r="EZ5" s="2078"/>
      <c r="FA5" s="2078"/>
      <c r="FB5" s="2078"/>
      <c r="FC5" s="2078"/>
      <c r="FD5" s="2078"/>
      <c r="FE5" s="2078"/>
      <c r="FF5" s="2078"/>
      <c r="FG5" s="2079"/>
    </row>
    <row r="6" spans="1:163" ht="54.75" customHeight="1" thickBot="1">
      <c r="A6" s="2080"/>
      <c r="B6" s="2081"/>
      <c r="C6" s="2081"/>
      <c r="D6" s="2081"/>
      <c r="E6" s="2081"/>
      <c r="F6" s="2081"/>
      <c r="G6" s="2081"/>
      <c r="H6" s="2081"/>
      <c r="I6" s="2081"/>
      <c r="J6" s="2081"/>
      <c r="K6" s="2081"/>
      <c r="L6" s="2081"/>
      <c r="M6" s="2081"/>
      <c r="N6" s="2081"/>
      <c r="O6" s="2081"/>
      <c r="P6" s="2081"/>
      <c r="Q6" s="2081"/>
      <c r="R6" s="2081"/>
      <c r="S6" s="2081"/>
      <c r="T6" s="2081"/>
      <c r="U6" s="2081"/>
      <c r="V6" s="2082"/>
      <c r="W6" s="2087"/>
      <c r="X6" s="2088"/>
      <c r="Y6" s="2088"/>
      <c r="Z6" s="2088"/>
      <c r="AA6" s="2088"/>
      <c r="AB6" s="2088"/>
      <c r="AC6" s="2088"/>
      <c r="AD6" s="2088"/>
      <c r="AE6" s="2089"/>
      <c r="AF6" s="2077"/>
      <c r="AG6" s="2078"/>
      <c r="AH6" s="2078"/>
      <c r="AI6" s="2078"/>
      <c r="AJ6" s="2078"/>
      <c r="AK6" s="2078"/>
      <c r="AL6" s="2078"/>
      <c r="AM6" s="2078"/>
      <c r="AN6" s="2078"/>
      <c r="AO6" s="2078"/>
      <c r="AP6" s="2078"/>
      <c r="AQ6" s="2078"/>
      <c r="AR6" s="2079"/>
      <c r="AS6" s="2090"/>
      <c r="AT6" s="2091"/>
      <c r="AU6" s="2091"/>
      <c r="AV6" s="2091"/>
      <c r="AW6" s="2091"/>
      <c r="AX6" s="2091"/>
      <c r="AY6" s="2091"/>
      <c r="AZ6" s="2091"/>
      <c r="BA6" s="2091"/>
      <c r="BB6" s="2091"/>
      <c r="BC6" s="2091"/>
      <c r="BD6" s="2091"/>
      <c r="BE6" s="2091"/>
      <c r="BF6" s="2091"/>
      <c r="BG6" s="2091"/>
      <c r="BH6" s="2092"/>
      <c r="BI6" s="2102" t="s">
        <v>544</v>
      </c>
      <c r="BJ6" s="2103"/>
      <c r="BK6" s="2103"/>
      <c r="BL6" s="2103"/>
      <c r="BM6" s="2103"/>
      <c r="BN6" s="2103"/>
      <c r="BO6" s="2103"/>
      <c r="BP6" s="2103"/>
      <c r="BQ6" s="2103"/>
      <c r="BR6" s="2103"/>
      <c r="BS6" s="2103"/>
      <c r="BT6" s="2103"/>
      <c r="BU6" s="2103"/>
      <c r="BV6" s="2103"/>
      <c r="BW6" s="2103"/>
      <c r="BX6" s="2103"/>
      <c r="BY6" s="2103"/>
      <c r="BZ6" s="2104"/>
      <c r="CA6" s="2102" t="s">
        <v>545</v>
      </c>
      <c r="CB6" s="2103"/>
      <c r="CC6" s="2103"/>
      <c r="CD6" s="2103"/>
      <c r="CE6" s="2103"/>
      <c r="CF6" s="2103"/>
      <c r="CG6" s="2103"/>
      <c r="CH6" s="2103"/>
      <c r="CI6" s="2103"/>
      <c r="CJ6" s="2103"/>
      <c r="CK6" s="2103"/>
      <c r="CL6" s="2103"/>
      <c r="CM6" s="2103"/>
      <c r="CN6" s="2103"/>
      <c r="CO6" s="2103"/>
      <c r="CP6" s="2103"/>
      <c r="CQ6" s="2103"/>
      <c r="CR6" s="2104"/>
      <c r="CS6" s="2102" t="s">
        <v>304</v>
      </c>
      <c r="CT6" s="2103"/>
      <c r="CU6" s="2103"/>
      <c r="CV6" s="2103"/>
      <c r="CW6" s="2103"/>
      <c r="CX6" s="2103"/>
      <c r="CY6" s="2103"/>
      <c r="CZ6" s="2103"/>
      <c r="DA6" s="2103"/>
      <c r="DB6" s="2103"/>
      <c r="DC6" s="2103"/>
      <c r="DD6" s="2103"/>
      <c r="DE6" s="2103"/>
      <c r="DF6" s="2103"/>
      <c r="DG6" s="2103"/>
      <c r="DH6" s="2103"/>
      <c r="DI6" s="2104"/>
      <c r="DJ6" s="2102" t="s">
        <v>546</v>
      </c>
      <c r="DK6" s="2103"/>
      <c r="DL6" s="2103"/>
      <c r="DM6" s="2103"/>
      <c r="DN6" s="2103"/>
      <c r="DO6" s="2103"/>
      <c r="DP6" s="2103"/>
      <c r="DQ6" s="2103"/>
      <c r="DR6" s="2103"/>
      <c r="DS6" s="2103"/>
      <c r="DT6" s="2103"/>
      <c r="DU6" s="2103"/>
      <c r="DV6" s="2103"/>
      <c r="DW6" s="2103"/>
      <c r="DX6" s="2103"/>
      <c r="DY6" s="2103"/>
      <c r="DZ6" s="2104"/>
      <c r="EA6" s="2099"/>
      <c r="EB6" s="2100"/>
      <c r="EC6" s="2100"/>
      <c r="ED6" s="2100"/>
      <c r="EE6" s="2100"/>
      <c r="EF6" s="2100"/>
      <c r="EG6" s="2100"/>
      <c r="EH6" s="2100"/>
      <c r="EI6" s="2100"/>
      <c r="EJ6" s="2100"/>
      <c r="EK6" s="2100"/>
      <c r="EL6" s="2100"/>
      <c r="EM6" s="2100"/>
      <c r="EN6" s="2100"/>
      <c r="EO6" s="2100"/>
      <c r="EP6" s="2100"/>
      <c r="EQ6" s="2101"/>
      <c r="ER6" s="2090"/>
      <c r="ES6" s="2091"/>
      <c r="ET6" s="2091"/>
      <c r="EU6" s="2091"/>
      <c r="EV6" s="2091"/>
      <c r="EW6" s="2091"/>
      <c r="EX6" s="2091"/>
      <c r="EY6" s="2091"/>
      <c r="EZ6" s="2091"/>
      <c r="FA6" s="2091"/>
      <c r="FB6" s="2091"/>
      <c r="FC6" s="2091"/>
      <c r="FD6" s="2091"/>
      <c r="FE6" s="2091"/>
      <c r="FF6" s="2091"/>
      <c r="FG6" s="2092"/>
    </row>
    <row r="7" spans="1:163" ht="18" customHeight="1">
      <c r="A7" s="317"/>
      <c r="B7" s="2105" t="s">
        <v>547</v>
      </c>
      <c r="C7" s="2105"/>
      <c r="D7" s="2105"/>
      <c r="E7" s="2105"/>
      <c r="F7" s="2105"/>
      <c r="G7" s="2105"/>
      <c r="H7" s="2105"/>
      <c r="I7" s="2105"/>
      <c r="J7" s="2105"/>
      <c r="K7" s="2105"/>
      <c r="L7" s="2105"/>
      <c r="M7" s="2105"/>
      <c r="N7" s="2105"/>
      <c r="O7" s="2105"/>
      <c r="P7" s="2105"/>
      <c r="Q7" s="2105"/>
      <c r="R7" s="2105"/>
      <c r="S7" s="2105"/>
      <c r="T7" s="2105"/>
      <c r="U7" s="2105"/>
      <c r="V7" s="2105"/>
      <c r="W7" s="2009">
        <v>5551</v>
      </c>
      <c r="X7" s="2010"/>
      <c r="Y7" s="2010"/>
      <c r="Z7" s="2010"/>
      <c r="AA7" s="2010"/>
      <c r="AB7" s="2010"/>
      <c r="AC7" s="2010"/>
      <c r="AD7" s="2010"/>
      <c r="AE7" s="2011"/>
      <c r="AF7" s="317"/>
      <c r="AG7" s="318"/>
      <c r="AH7" s="318"/>
      <c r="AI7" s="318"/>
      <c r="AJ7" s="318"/>
      <c r="AK7" s="319" t="s">
        <v>122</v>
      </c>
      <c r="AL7" s="2060" t="s">
        <v>352</v>
      </c>
      <c r="AM7" s="2060"/>
      <c r="AN7" s="2060"/>
      <c r="AO7" s="320" t="s">
        <v>226</v>
      </c>
      <c r="AP7" s="320"/>
      <c r="AQ7" s="320"/>
      <c r="AR7" s="320"/>
      <c r="AS7" s="2111">
        <f>AS11+AS13+AS15</f>
        <v>740092</v>
      </c>
      <c r="AT7" s="2112"/>
      <c r="AU7" s="2112"/>
      <c r="AV7" s="2112"/>
      <c r="AW7" s="2112"/>
      <c r="AX7" s="2112"/>
      <c r="AY7" s="2112"/>
      <c r="AZ7" s="2112"/>
      <c r="BA7" s="2112"/>
      <c r="BB7" s="2112"/>
      <c r="BC7" s="2112"/>
      <c r="BD7" s="2112"/>
      <c r="BE7" s="2112"/>
      <c r="BF7" s="2112"/>
      <c r="BG7" s="2112"/>
      <c r="BH7" s="2113"/>
      <c r="BI7" s="2115">
        <f>BI11+BI13</f>
        <v>120000</v>
      </c>
      <c r="BJ7" s="2112"/>
      <c r="BK7" s="2112"/>
      <c r="BL7" s="2112"/>
      <c r="BM7" s="2112"/>
      <c r="BN7" s="2112"/>
      <c r="BO7" s="2112"/>
      <c r="BP7" s="2112"/>
      <c r="BQ7" s="2112"/>
      <c r="BR7" s="2112"/>
      <c r="BS7" s="2112"/>
      <c r="BT7" s="2112"/>
      <c r="BU7" s="2112"/>
      <c r="BV7" s="2112"/>
      <c r="BW7" s="2112"/>
      <c r="BX7" s="2112"/>
      <c r="BY7" s="2112"/>
      <c r="BZ7" s="2113"/>
      <c r="CA7" s="2115">
        <f>CA11+CA13</f>
        <v>0</v>
      </c>
      <c r="CB7" s="2112"/>
      <c r="CC7" s="2112"/>
      <c r="CD7" s="2112"/>
      <c r="CE7" s="2112"/>
      <c r="CF7" s="2112"/>
      <c r="CG7" s="2112"/>
      <c r="CH7" s="2112"/>
      <c r="CI7" s="2112"/>
      <c r="CJ7" s="2112"/>
      <c r="CK7" s="2112"/>
      <c r="CL7" s="2112"/>
      <c r="CM7" s="2112"/>
      <c r="CN7" s="2112"/>
      <c r="CO7" s="2112"/>
      <c r="CP7" s="2112"/>
      <c r="CQ7" s="2112"/>
      <c r="CR7" s="2113"/>
      <c r="CS7" s="2116">
        <f>CS11+CS13</f>
        <v>0</v>
      </c>
      <c r="CT7" s="2117"/>
      <c r="CU7" s="2117"/>
      <c r="CV7" s="2117"/>
      <c r="CW7" s="2117"/>
      <c r="CX7" s="2117"/>
      <c r="CY7" s="2117"/>
      <c r="CZ7" s="2117"/>
      <c r="DA7" s="2117"/>
      <c r="DB7" s="2117"/>
      <c r="DC7" s="2117"/>
      <c r="DD7" s="2117"/>
      <c r="DE7" s="2117"/>
      <c r="DF7" s="2117"/>
      <c r="DG7" s="2117"/>
      <c r="DH7" s="2117"/>
      <c r="DI7" s="2118"/>
      <c r="DJ7" s="2116">
        <f>DJ11+DJ13</f>
        <v>0</v>
      </c>
      <c r="DK7" s="2117"/>
      <c r="DL7" s="2117"/>
      <c r="DM7" s="2117"/>
      <c r="DN7" s="2117"/>
      <c r="DO7" s="2117"/>
      <c r="DP7" s="2117"/>
      <c r="DQ7" s="2117"/>
      <c r="DR7" s="2117"/>
      <c r="DS7" s="2117"/>
      <c r="DT7" s="2117"/>
      <c r="DU7" s="2117"/>
      <c r="DV7" s="2117"/>
      <c r="DW7" s="2117"/>
      <c r="DX7" s="2117"/>
      <c r="DY7" s="2117"/>
      <c r="DZ7" s="2118"/>
      <c r="EA7" s="2116">
        <f>EA11+EA13+EA15</f>
        <v>-123349</v>
      </c>
      <c r="EB7" s="2117"/>
      <c r="EC7" s="2117"/>
      <c r="ED7" s="2117"/>
      <c r="EE7" s="2117"/>
      <c r="EF7" s="2117"/>
      <c r="EG7" s="2117"/>
      <c r="EH7" s="2117"/>
      <c r="EI7" s="2117"/>
      <c r="EJ7" s="2117"/>
      <c r="EK7" s="2117"/>
      <c r="EL7" s="2117"/>
      <c r="EM7" s="2117"/>
      <c r="EN7" s="2117"/>
      <c r="EO7" s="2117"/>
      <c r="EP7" s="2117"/>
      <c r="EQ7" s="2118"/>
      <c r="ER7" s="2115">
        <f>AS7+BI7+CA7-CS7-DJ7+EA7</f>
        <v>736743</v>
      </c>
      <c r="ES7" s="2112"/>
      <c r="ET7" s="2112"/>
      <c r="EU7" s="2112"/>
      <c r="EV7" s="2112"/>
      <c r="EW7" s="2112"/>
      <c r="EX7" s="2112"/>
      <c r="EY7" s="2112"/>
      <c r="EZ7" s="2112"/>
      <c r="FA7" s="2112"/>
      <c r="FB7" s="2112"/>
      <c r="FC7" s="2112"/>
      <c r="FD7" s="2112"/>
      <c r="FE7" s="2112"/>
      <c r="FF7" s="2112"/>
      <c r="FG7" s="2122"/>
    </row>
    <row r="8" spans="1:163" ht="6" customHeight="1">
      <c r="A8" s="316"/>
      <c r="B8" s="2106"/>
      <c r="C8" s="2106"/>
      <c r="D8" s="2106"/>
      <c r="E8" s="2106"/>
      <c r="F8" s="2106"/>
      <c r="G8" s="2106"/>
      <c r="H8" s="2106"/>
      <c r="I8" s="2106"/>
      <c r="J8" s="2106"/>
      <c r="K8" s="2106"/>
      <c r="L8" s="2106"/>
      <c r="M8" s="2106"/>
      <c r="N8" s="2106"/>
      <c r="O8" s="2106"/>
      <c r="P8" s="2106"/>
      <c r="Q8" s="2106"/>
      <c r="R8" s="2106"/>
      <c r="S8" s="2106"/>
      <c r="T8" s="2106"/>
      <c r="U8" s="2106"/>
      <c r="V8" s="2106"/>
      <c r="W8" s="2108"/>
      <c r="X8" s="2109"/>
      <c r="Y8" s="2109"/>
      <c r="Z8" s="2109"/>
      <c r="AA8" s="2109"/>
      <c r="AB8" s="2109"/>
      <c r="AC8" s="2109"/>
      <c r="AD8" s="2109"/>
      <c r="AE8" s="2110"/>
      <c r="AF8" s="332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2114"/>
      <c r="AT8" s="2088"/>
      <c r="AU8" s="2088"/>
      <c r="AV8" s="2088"/>
      <c r="AW8" s="2088"/>
      <c r="AX8" s="2088"/>
      <c r="AY8" s="2088"/>
      <c r="AZ8" s="2088"/>
      <c r="BA8" s="2088"/>
      <c r="BB8" s="2088"/>
      <c r="BC8" s="2088"/>
      <c r="BD8" s="2088"/>
      <c r="BE8" s="2088"/>
      <c r="BF8" s="2088"/>
      <c r="BG8" s="2088"/>
      <c r="BH8" s="2089"/>
      <c r="BI8" s="2087"/>
      <c r="BJ8" s="2088"/>
      <c r="BK8" s="2088"/>
      <c r="BL8" s="2088"/>
      <c r="BM8" s="2088"/>
      <c r="BN8" s="2088"/>
      <c r="BO8" s="2088"/>
      <c r="BP8" s="2088"/>
      <c r="BQ8" s="2088"/>
      <c r="BR8" s="2088"/>
      <c r="BS8" s="2088"/>
      <c r="BT8" s="2088"/>
      <c r="BU8" s="2088"/>
      <c r="BV8" s="2088"/>
      <c r="BW8" s="2088"/>
      <c r="BX8" s="2088"/>
      <c r="BY8" s="2088"/>
      <c r="BZ8" s="2089"/>
      <c r="CA8" s="2087"/>
      <c r="CB8" s="2088"/>
      <c r="CC8" s="2088"/>
      <c r="CD8" s="2088"/>
      <c r="CE8" s="2088"/>
      <c r="CF8" s="2088"/>
      <c r="CG8" s="2088"/>
      <c r="CH8" s="2088"/>
      <c r="CI8" s="2088"/>
      <c r="CJ8" s="2088"/>
      <c r="CK8" s="2088"/>
      <c r="CL8" s="2088"/>
      <c r="CM8" s="2088"/>
      <c r="CN8" s="2088"/>
      <c r="CO8" s="2088"/>
      <c r="CP8" s="2088"/>
      <c r="CQ8" s="2088"/>
      <c r="CR8" s="2089"/>
      <c r="CS8" s="2119"/>
      <c r="CT8" s="2120"/>
      <c r="CU8" s="2120"/>
      <c r="CV8" s="2120"/>
      <c r="CW8" s="2120"/>
      <c r="CX8" s="2120"/>
      <c r="CY8" s="2120"/>
      <c r="CZ8" s="2120"/>
      <c r="DA8" s="2120"/>
      <c r="DB8" s="2120"/>
      <c r="DC8" s="2120"/>
      <c r="DD8" s="2120"/>
      <c r="DE8" s="2120"/>
      <c r="DF8" s="2120"/>
      <c r="DG8" s="2120"/>
      <c r="DH8" s="2120"/>
      <c r="DI8" s="2121"/>
      <c r="DJ8" s="2119"/>
      <c r="DK8" s="2120"/>
      <c r="DL8" s="2120"/>
      <c r="DM8" s="2120"/>
      <c r="DN8" s="2120"/>
      <c r="DO8" s="2120"/>
      <c r="DP8" s="2120"/>
      <c r="DQ8" s="2120"/>
      <c r="DR8" s="2120"/>
      <c r="DS8" s="2120"/>
      <c r="DT8" s="2120"/>
      <c r="DU8" s="2120"/>
      <c r="DV8" s="2120"/>
      <c r="DW8" s="2120"/>
      <c r="DX8" s="2120"/>
      <c r="DY8" s="2120"/>
      <c r="DZ8" s="2121"/>
      <c r="EA8" s="2119"/>
      <c r="EB8" s="2120"/>
      <c r="EC8" s="2120"/>
      <c r="ED8" s="2120"/>
      <c r="EE8" s="2120"/>
      <c r="EF8" s="2120"/>
      <c r="EG8" s="2120"/>
      <c r="EH8" s="2120"/>
      <c r="EI8" s="2120"/>
      <c r="EJ8" s="2120"/>
      <c r="EK8" s="2120"/>
      <c r="EL8" s="2120"/>
      <c r="EM8" s="2120"/>
      <c r="EN8" s="2120"/>
      <c r="EO8" s="2120"/>
      <c r="EP8" s="2120"/>
      <c r="EQ8" s="2121"/>
      <c r="ER8" s="2087"/>
      <c r="ES8" s="2088"/>
      <c r="ET8" s="2088"/>
      <c r="EU8" s="2088"/>
      <c r="EV8" s="2088"/>
      <c r="EW8" s="2088"/>
      <c r="EX8" s="2088"/>
      <c r="EY8" s="2088"/>
      <c r="EZ8" s="2088"/>
      <c r="FA8" s="2088"/>
      <c r="FB8" s="2088"/>
      <c r="FC8" s="2088"/>
      <c r="FD8" s="2088"/>
      <c r="FE8" s="2088"/>
      <c r="FF8" s="2088"/>
      <c r="FG8" s="2123"/>
    </row>
    <row r="9" spans="1:163" ht="18" customHeight="1">
      <c r="A9" s="316"/>
      <c r="B9" s="2106"/>
      <c r="C9" s="2106"/>
      <c r="D9" s="2106"/>
      <c r="E9" s="2106"/>
      <c r="F9" s="2106"/>
      <c r="G9" s="2106"/>
      <c r="H9" s="2106"/>
      <c r="I9" s="2106"/>
      <c r="J9" s="2106"/>
      <c r="K9" s="2106"/>
      <c r="L9" s="2106"/>
      <c r="M9" s="2106"/>
      <c r="N9" s="2106"/>
      <c r="O9" s="2106"/>
      <c r="P9" s="2106"/>
      <c r="Q9" s="2106"/>
      <c r="R9" s="2106"/>
      <c r="S9" s="2106"/>
      <c r="T9" s="2106"/>
      <c r="U9" s="2106"/>
      <c r="V9" s="2106"/>
      <c r="W9" s="2009">
        <v>5571</v>
      </c>
      <c r="X9" s="2010"/>
      <c r="Y9" s="2010"/>
      <c r="Z9" s="2010"/>
      <c r="AA9" s="2010"/>
      <c r="AB9" s="2010"/>
      <c r="AC9" s="2010"/>
      <c r="AD9" s="2010"/>
      <c r="AE9" s="2011"/>
      <c r="AF9" s="317"/>
      <c r="AG9" s="318"/>
      <c r="AH9" s="318"/>
      <c r="AI9" s="318"/>
      <c r="AJ9" s="318"/>
      <c r="AK9" s="334" t="s">
        <v>122</v>
      </c>
      <c r="AL9" s="2124" t="s">
        <v>350</v>
      </c>
      <c r="AM9" s="2124"/>
      <c r="AN9" s="2124"/>
      <c r="AO9" s="331" t="s">
        <v>227</v>
      </c>
      <c r="AP9" s="320"/>
      <c r="AQ9" s="320"/>
      <c r="AR9" s="320"/>
      <c r="AS9" s="2125">
        <f>AS12+AS14+AS16</f>
        <v>863440</v>
      </c>
      <c r="AT9" s="2085"/>
      <c r="AU9" s="2085"/>
      <c r="AV9" s="2085"/>
      <c r="AW9" s="2085"/>
      <c r="AX9" s="2085"/>
      <c r="AY9" s="2085"/>
      <c r="AZ9" s="2085"/>
      <c r="BA9" s="2085"/>
      <c r="BB9" s="2085"/>
      <c r="BC9" s="2085"/>
      <c r="BD9" s="2085"/>
      <c r="BE9" s="2085"/>
      <c r="BF9" s="2085"/>
      <c r="BG9" s="2085"/>
      <c r="BH9" s="2085"/>
      <c r="BI9" s="2057">
        <f>BI12+BI14</f>
        <v>0</v>
      </c>
      <c r="BJ9" s="2058"/>
      <c r="BK9" s="2058"/>
      <c r="BL9" s="2058"/>
      <c r="BM9" s="2058"/>
      <c r="BN9" s="2058"/>
      <c r="BO9" s="2058"/>
      <c r="BP9" s="2058"/>
      <c r="BQ9" s="2058"/>
      <c r="BR9" s="2058"/>
      <c r="BS9" s="2058"/>
      <c r="BT9" s="2058"/>
      <c r="BU9" s="2058"/>
      <c r="BV9" s="2058"/>
      <c r="BW9" s="2058"/>
      <c r="BX9" s="2058"/>
      <c r="BY9" s="2058"/>
      <c r="BZ9" s="2083"/>
      <c r="CA9" s="2057">
        <f>CA12+CA14</f>
        <v>0</v>
      </c>
      <c r="CB9" s="2058"/>
      <c r="CC9" s="2058"/>
      <c r="CD9" s="2058"/>
      <c r="CE9" s="2058"/>
      <c r="CF9" s="2058"/>
      <c r="CG9" s="2058"/>
      <c r="CH9" s="2058"/>
      <c r="CI9" s="2058"/>
      <c r="CJ9" s="2058"/>
      <c r="CK9" s="2058"/>
      <c r="CL9" s="2058"/>
      <c r="CM9" s="2058"/>
      <c r="CN9" s="2058"/>
      <c r="CO9" s="2058"/>
      <c r="CP9" s="2058"/>
      <c r="CQ9" s="2058"/>
      <c r="CR9" s="2083"/>
      <c r="CS9" s="2126">
        <f>CS12+CS14</f>
        <v>0</v>
      </c>
      <c r="CT9" s="2127"/>
      <c r="CU9" s="2127"/>
      <c r="CV9" s="2127"/>
      <c r="CW9" s="2127"/>
      <c r="CX9" s="2127"/>
      <c r="CY9" s="2127"/>
      <c r="CZ9" s="2127"/>
      <c r="DA9" s="2127"/>
      <c r="DB9" s="2127"/>
      <c r="DC9" s="2127"/>
      <c r="DD9" s="2127"/>
      <c r="DE9" s="2127"/>
      <c r="DF9" s="2127"/>
      <c r="DG9" s="2127"/>
      <c r="DH9" s="2127"/>
      <c r="DI9" s="2128"/>
      <c r="DJ9" s="2126">
        <f>DJ12+DJ14</f>
        <v>0</v>
      </c>
      <c r="DK9" s="2127"/>
      <c r="DL9" s="2127"/>
      <c r="DM9" s="2127"/>
      <c r="DN9" s="2127"/>
      <c r="DO9" s="2127"/>
      <c r="DP9" s="2127"/>
      <c r="DQ9" s="2127"/>
      <c r="DR9" s="2127"/>
      <c r="DS9" s="2127"/>
      <c r="DT9" s="2127"/>
      <c r="DU9" s="2127"/>
      <c r="DV9" s="2127"/>
      <c r="DW9" s="2127"/>
      <c r="DX9" s="2127"/>
      <c r="DY9" s="2127"/>
      <c r="DZ9" s="2128"/>
      <c r="EA9" s="2126">
        <f>EA12+EA14+EA16</f>
        <v>-123348</v>
      </c>
      <c r="EB9" s="2127"/>
      <c r="EC9" s="2127"/>
      <c r="ED9" s="2127"/>
      <c r="EE9" s="2127"/>
      <c r="EF9" s="2127"/>
      <c r="EG9" s="2127"/>
      <c r="EH9" s="2127"/>
      <c r="EI9" s="2127"/>
      <c r="EJ9" s="2127"/>
      <c r="EK9" s="2127"/>
      <c r="EL9" s="2127"/>
      <c r="EM9" s="2127"/>
      <c r="EN9" s="2127"/>
      <c r="EO9" s="2127"/>
      <c r="EP9" s="2127"/>
      <c r="EQ9" s="2128"/>
      <c r="ER9" s="2084">
        <f>AS9+BI9+CA9-CS9-DJ9+EA9</f>
        <v>740092</v>
      </c>
      <c r="ES9" s="2085"/>
      <c r="ET9" s="2085"/>
      <c r="EU9" s="2085"/>
      <c r="EV9" s="2085"/>
      <c r="EW9" s="2085"/>
      <c r="EX9" s="2085"/>
      <c r="EY9" s="2085"/>
      <c r="EZ9" s="2085"/>
      <c r="FA9" s="2085"/>
      <c r="FB9" s="2085"/>
      <c r="FC9" s="2085"/>
      <c r="FD9" s="2085"/>
      <c r="FE9" s="2085"/>
      <c r="FF9" s="2085"/>
      <c r="FG9" s="2129"/>
    </row>
    <row r="10" spans="1:163" ht="6" customHeight="1">
      <c r="A10" s="335"/>
      <c r="B10" s="2107"/>
      <c r="C10" s="2107"/>
      <c r="D10" s="2107"/>
      <c r="E10" s="2107"/>
      <c r="F10" s="2107"/>
      <c r="G10" s="2107"/>
      <c r="H10" s="2107"/>
      <c r="I10" s="2107"/>
      <c r="J10" s="2107"/>
      <c r="K10" s="2107"/>
      <c r="L10" s="2107"/>
      <c r="M10" s="2107"/>
      <c r="N10" s="2107"/>
      <c r="O10" s="2107"/>
      <c r="P10" s="2107"/>
      <c r="Q10" s="2107"/>
      <c r="R10" s="2107"/>
      <c r="S10" s="2107"/>
      <c r="T10" s="2107"/>
      <c r="U10" s="2107"/>
      <c r="V10" s="2107"/>
      <c r="W10" s="2108"/>
      <c r="X10" s="2109"/>
      <c r="Y10" s="2109"/>
      <c r="Z10" s="2109"/>
      <c r="AA10" s="2109"/>
      <c r="AB10" s="2109"/>
      <c r="AC10" s="2109"/>
      <c r="AD10" s="2109"/>
      <c r="AE10" s="2110"/>
      <c r="AF10" s="332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2114"/>
      <c r="AT10" s="2088"/>
      <c r="AU10" s="2088"/>
      <c r="AV10" s="2088"/>
      <c r="AW10" s="2088"/>
      <c r="AX10" s="2088"/>
      <c r="AY10" s="2088"/>
      <c r="AZ10" s="2088"/>
      <c r="BA10" s="2088"/>
      <c r="BB10" s="2088"/>
      <c r="BC10" s="2088"/>
      <c r="BD10" s="2088"/>
      <c r="BE10" s="2088"/>
      <c r="BF10" s="2088"/>
      <c r="BG10" s="2088"/>
      <c r="BH10" s="2088"/>
      <c r="BI10" s="2087"/>
      <c r="BJ10" s="2088"/>
      <c r="BK10" s="2088"/>
      <c r="BL10" s="2088"/>
      <c r="BM10" s="2088"/>
      <c r="BN10" s="2088"/>
      <c r="BO10" s="2088"/>
      <c r="BP10" s="2088"/>
      <c r="BQ10" s="2088"/>
      <c r="BR10" s="2088"/>
      <c r="BS10" s="2088"/>
      <c r="BT10" s="2088"/>
      <c r="BU10" s="2088"/>
      <c r="BV10" s="2088"/>
      <c r="BW10" s="2088"/>
      <c r="BX10" s="2088"/>
      <c r="BY10" s="2088"/>
      <c r="BZ10" s="2089"/>
      <c r="CA10" s="2087"/>
      <c r="CB10" s="2088"/>
      <c r="CC10" s="2088"/>
      <c r="CD10" s="2088"/>
      <c r="CE10" s="2088"/>
      <c r="CF10" s="2088"/>
      <c r="CG10" s="2088"/>
      <c r="CH10" s="2088"/>
      <c r="CI10" s="2088"/>
      <c r="CJ10" s="2088"/>
      <c r="CK10" s="2088"/>
      <c r="CL10" s="2088"/>
      <c r="CM10" s="2088"/>
      <c r="CN10" s="2088"/>
      <c r="CO10" s="2088"/>
      <c r="CP10" s="2088"/>
      <c r="CQ10" s="2088"/>
      <c r="CR10" s="2089"/>
      <c r="CS10" s="2119"/>
      <c r="CT10" s="2120"/>
      <c r="CU10" s="2120"/>
      <c r="CV10" s="2120"/>
      <c r="CW10" s="2120"/>
      <c r="CX10" s="2120"/>
      <c r="CY10" s="2120"/>
      <c r="CZ10" s="2120"/>
      <c r="DA10" s="2120"/>
      <c r="DB10" s="2120"/>
      <c r="DC10" s="2120"/>
      <c r="DD10" s="2120"/>
      <c r="DE10" s="2120"/>
      <c r="DF10" s="2120"/>
      <c r="DG10" s="2120"/>
      <c r="DH10" s="2120"/>
      <c r="DI10" s="2121"/>
      <c r="DJ10" s="2119"/>
      <c r="DK10" s="2120"/>
      <c r="DL10" s="2120"/>
      <c r="DM10" s="2120"/>
      <c r="DN10" s="2120"/>
      <c r="DO10" s="2120"/>
      <c r="DP10" s="2120"/>
      <c r="DQ10" s="2120"/>
      <c r="DR10" s="2120"/>
      <c r="DS10" s="2120"/>
      <c r="DT10" s="2120"/>
      <c r="DU10" s="2120"/>
      <c r="DV10" s="2120"/>
      <c r="DW10" s="2120"/>
      <c r="DX10" s="2120"/>
      <c r="DY10" s="2120"/>
      <c r="DZ10" s="2121"/>
      <c r="EA10" s="2119"/>
      <c r="EB10" s="2120"/>
      <c r="EC10" s="2120"/>
      <c r="ED10" s="2120"/>
      <c r="EE10" s="2120"/>
      <c r="EF10" s="2120"/>
      <c r="EG10" s="2120"/>
      <c r="EH10" s="2120"/>
      <c r="EI10" s="2120"/>
      <c r="EJ10" s="2120"/>
      <c r="EK10" s="2120"/>
      <c r="EL10" s="2120"/>
      <c r="EM10" s="2120"/>
      <c r="EN10" s="2120"/>
      <c r="EO10" s="2120"/>
      <c r="EP10" s="2120"/>
      <c r="EQ10" s="2121"/>
      <c r="ER10" s="2087"/>
      <c r="ES10" s="2088"/>
      <c r="ET10" s="2088"/>
      <c r="EU10" s="2088"/>
      <c r="EV10" s="2088"/>
      <c r="EW10" s="2088"/>
      <c r="EX10" s="2088"/>
      <c r="EY10" s="2088"/>
      <c r="EZ10" s="2088"/>
      <c r="FA10" s="2088"/>
      <c r="FB10" s="2088"/>
      <c r="FC10" s="2088"/>
      <c r="FD10" s="2088"/>
      <c r="FE10" s="2088"/>
      <c r="FF10" s="2088"/>
      <c r="FG10" s="2123"/>
    </row>
    <row r="11" spans="1:163" ht="16.5" customHeight="1">
      <c r="A11" s="317"/>
      <c r="B11" s="2130" t="s">
        <v>136</v>
      </c>
      <c r="C11" s="2130"/>
      <c r="D11" s="2130"/>
      <c r="E11" s="2130"/>
      <c r="F11" s="2130"/>
      <c r="G11" s="2130"/>
      <c r="H11" s="2130"/>
      <c r="I11" s="2130"/>
      <c r="J11" s="2130"/>
      <c r="K11" s="2130"/>
      <c r="L11" s="2130"/>
      <c r="M11" s="2130"/>
      <c r="N11" s="2130"/>
      <c r="O11" s="2130"/>
      <c r="P11" s="2130"/>
      <c r="Q11" s="2130"/>
      <c r="R11" s="2130"/>
      <c r="S11" s="2130"/>
      <c r="T11" s="2130"/>
      <c r="U11" s="2130"/>
      <c r="V11" s="2131"/>
      <c r="W11" s="2009"/>
      <c r="X11" s="2010"/>
      <c r="Y11" s="2010"/>
      <c r="Z11" s="2010"/>
      <c r="AA11" s="2010"/>
      <c r="AB11" s="2010"/>
      <c r="AC11" s="2010"/>
      <c r="AD11" s="2010"/>
      <c r="AE11" s="2011"/>
      <c r="AF11" s="317"/>
      <c r="AG11" s="318"/>
      <c r="AH11" s="318"/>
      <c r="AI11" s="318"/>
      <c r="AJ11" s="318"/>
      <c r="AK11" s="319" t="s">
        <v>122</v>
      </c>
      <c r="AL11" s="2012" t="s">
        <v>352</v>
      </c>
      <c r="AM11" s="2012"/>
      <c r="AN11" s="2012"/>
      <c r="AO11" s="320" t="s">
        <v>226</v>
      </c>
      <c r="AP11" s="320"/>
      <c r="AQ11" s="320"/>
      <c r="AR11" s="320"/>
      <c r="AS11" s="2021">
        <v>0</v>
      </c>
      <c r="AT11" s="2022"/>
      <c r="AU11" s="2022"/>
      <c r="AV11" s="2022"/>
      <c r="AW11" s="2022"/>
      <c r="AX11" s="2022"/>
      <c r="AY11" s="2022"/>
      <c r="AZ11" s="2022"/>
      <c r="BA11" s="2022"/>
      <c r="BB11" s="2022"/>
      <c r="BC11" s="2022"/>
      <c r="BD11" s="2022"/>
      <c r="BE11" s="2022"/>
      <c r="BF11" s="2022"/>
      <c r="BG11" s="2022"/>
      <c r="BH11" s="2022"/>
      <c r="BI11" s="2061">
        <v>120000</v>
      </c>
      <c r="BJ11" s="2022"/>
      <c r="BK11" s="2022"/>
      <c r="BL11" s="2022"/>
      <c r="BM11" s="2022"/>
      <c r="BN11" s="2022"/>
      <c r="BO11" s="2022"/>
      <c r="BP11" s="2022"/>
      <c r="BQ11" s="2022"/>
      <c r="BR11" s="2022"/>
      <c r="BS11" s="2022"/>
      <c r="BT11" s="2022"/>
      <c r="BU11" s="2022"/>
      <c r="BV11" s="2022"/>
      <c r="BW11" s="2022"/>
      <c r="BX11" s="2022"/>
      <c r="BY11" s="2022"/>
      <c r="BZ11" s="2023"/>
      <c r="CA11" s="2061">
        <v>0</v>
      </c>
      <c r="CB11" s="2022"/>
      <c r="CC11" s="2022"/>
      <c r="CD11" s="2022"/>
      <c r="CE11" s="2022"/>
      <c r="CF11" s="2022"/>
      <c r="CG11" s="2022"/>
      <c r="CH11" s="2022"/>
      <c r="CI11" s="2022"/>
      <c r="CJ11" s="2022"/>
      <c r="CK11" s="2022"/>
      <c r="CL11" s="2022"/>
      <c r="CM11" s="2022"/>
      <c r="CN11" s="2022"/>
      <c r="CO11" s="2022"/>
      <c r="CP11" s="2022"/>
      <c r="CQ11" s="2022"/>
      <c r="CR11" s="2023"/>
      <c r="CS11" s="2062">
        <v>0</v>
      </c>
      <c r="CT11" s="2062"/>
      <c r="CU11" s="2062"/>
      <c r="CV11" s="2062"/>
      <c r="CW11" s="2062"/>
      <c r="CX11" s="2062"/>
      <c r="CY11" s="2062"/>
      <c r="CZ11" s="2062"/>
      <c r="DA11" s="2062"/>
      <c r="DB11" s="2062"/>
      <c r="DC11" s="2062"/>
      <c r="DD11" s="2062"/>
      <c r="DE11" s="2062"/>
      <c r="DF11" s="2062"/>
      <c r="DG11" s="2062"/>
      <c r="DH11" s="2062"/>
      <c r="DI11" s="2062"/>
      <c r="DJ11" s="2062">
        <v>0</v>
      </c>
      <c r="DK11" s="2062"/>
      <c r="DL11" s="2062"/>
      <c r="DM11" s="2062"/>
      <c r="DN11" s="2062"/>
      <c r="DO11" s="2062"/>
      <c r="DP11" s="2062"/>
      <c r="DQ11" s="2062"/>
      <c r="DR11" s="2062"/>
      <c r="DS11" s="2062"/>
      <c r="DT11" s="2062"/>
      <c r="DU11" s="2062"/>
      <c r="DV11" s="2062"/>
      <c r="DW11" s="2062"/>
      <c r="DX11" s="2062"/>
      <c r="DY11" s="2062"/>
      <c r="DZ11" s="2062"/>
      <c r="EA11" s="2063">
        <v>0</v>
      </c>
      <c r="EB11" s="2064"/>
      <c r="EC11" s="2064"/>
      <c r="ED11" s="2064"/>
      <c r="EE11" s="2064"/>
      <c r="EF11" s="2064"/>
      <c r="EG11" s="2064"/>
      <c r="EH11" s="2064"/>
      <c r="EI11" s="2064"/>
      <c r="EJ11" s="2064"/>
      <c r="EK11" s="2064"/>
      <c r="EL11" s="2064"/>
      <c r="EM11" s="2064"/>
      <c r="EN11" s="2064"/>
      <c r="EO11" s="2064"/>
      <c r="EP11" s="2064"/>
      <c r="EQ11" s="2065"/>
      <c r="ER11" s="2057">
        <f>AS11+BI11+CA11-CS11-DJ11-EA11</f>
        <v>120000</v>
      </c>
      <c r="ES11" s="2058"/>
      <c r="ET11" s="2058"/>
      <c r="EU11" s="2058"/>
      <c r="EV11" s="2058"/>
      <c r="EW11" s="2058"/>
      <c r="EX11" s="2058"/>
      <c r="EY11" s="2058"/>
      <c r="EZ11" s="2058"/>
      <c r="FA11" s="2058"/>
      <c r="FB11" s="2058"/>
      <c r="FC11" s="2058"/>
      <c r="FD11" s="2058"/>
      <c r="FE11" s="2058"/>
      <c r="FF11" s="2058"/>
      <c r="FG11" s="2059"/>
    </row>
    <row r="12" spans="1:163" ht="18" customHeight="1">
      <c r="A12" s="316"/>
      <c r="B12" s="2019" t="s">
        <v>548</v>
      </c>
      <c r="C12" s="2019"/>
      <c r="D12" s="2019"/>
      <c r="E12" s="2019"/>
      <c r="F12" s="2019"/>
      <c r="G12" s="2019"/>
      <c r="H12" s="2019"/>
      <c r="I12" s="2019"/>
      <c r="J12" s="2019"/>
      <c r="K12" s="2019"/>
      <c r="L12" s="2019"/>
      <c r="M12" s="2019"/>
      <c r="N12" s="2019"/>
      <c r="O12" s="2019"/>
      <c r="P12" s="2019"/>
      <c r="Q12" s="2019"/>
      <c r="R12" s="2019"/>
      <c r="S12" s="2019"/>
      <c r="T12" s="2019"/>
      <c r="U12" s="2019"/>
      <c r="V12" s="2020"/>
      <c r="W12" s="2009"/>
      <c r="X12" s="2010"/>
      <c r="Y12" s="2010"/>
      <c r="Z12" s="2010"/>
      <c r="AA12" s="2010"/>
      <c r="AB12" s="2010"/>
      <c r="AC12" s="2010"/>
      <c r="AD12" s="2010"/>
      <c r="AE12" s="2011"/>
      <c r="AF12" s="317"/>
      <c r="AG12" s="318"/>
      <c r="AH12" s="318"/>
      <c r="AI12" s="318"/>
      <c r="AJ12" s="318"/>
      <c r="AK12" s="319" t="s">
        <v>122</v>
      </c>
      <c r="AL12" s="2012" t="s">
        <v>350</v>
      </c>
      <c r="AM12" s="2012"/>
      <c r="AN12" s="2012"/>
      <c r="AO12" s="320" t="s">
        <v>227</v>
      </c>
      <c r="AP12" s="320"/>
      <c r="AQ12" s="320"/>
      <c r="AR12" s="320"/>
      <c r="AS12" s="2021">
        <v>0</v>
      </c>
      <c r="AT12" s="2022"/>
      <c r="AU12" s="2022"/>
      <c r="AV12" s="2022"/>
      <c r="AW12" s="2022"/>
      <c r="AX12" s="2022"/>
      <c r="AY12" s="2022"/>
      <c r="AZ12" s="2022"/>
      <c r="BA12" s="2022"/>
      <c r="BB12" s="2022"/>
      <c r="BC12" s="2022"/>
      <c r="BD12" s="2022"/>
      <c r="BE12" s="2022"/>
      <c r="BF12" s="2022"/>
      <c r="BG12" s="2022"/>
      <c r="BH12" s="2022"/>
      <c r="BI12" s="2061">
        <v>0</v>
      </c>
      <c r="BJ12" s="2022"/>
      <c r="BK12" s="2022"/>
      <c r="BL12" s="2022"/>
      <c r="BM12" s="2022"/>
      <c r="BN12" s="2022"/>
      <c r="BO12" s="2022"/>
      <c r="BP12" s="2022"/>
      <c r="BQ12" s="2022"/>
      <c r="BR12" s="2022"/>
      <c r="BS12" s="2022"/>
      <c r="BT12" s="2022"/>
      <c r="BU12" s="2022"/>
      <c r="BV12" s="2022"/>
      <c r="BW12" s="2022"/>
      <c r="BX12" s="2022"/>
      <c r="BY12" s="2022"/>
      <c r="BZ12" s="2023"/>
      <c r="CA12" s="2061">
        <v>0</v>
      </c>
      <c r="CB12" s="2022"/>
      <c r="CC12" s="2022"/>
      <c r="CD12" s="2022"/>
      <c r="CE12" s="2022"/>
      <c r="CF12" s="2022"/>
      <c r="CG12" s="2022"/>
      <c r="CH12" s="2022"/>
      <c r="CI12" s="2022"/>
      <c r="CJ12" s="2022"/>
      <c r="CK12" s="2022"/>
      <c r="CL12" s="2022"/>
      <c r="CM12" s="2022"/>
      <c r="CN12" s="2022"/>
      <c r="CO12" s="2022"/>
      <c r="CP12" s="2022"/>
      <c r="CQ12" s="2022"/>
      <c r="CR12" s="2023"/>
      <c r="CS12" s="2062">
        <v>0</v>
      </c>
      <c r="CT12" s="2062"/>
      <c r="CU12" s="2062"/>
      <c r="CV12" s="2062"/>
      <c r="CW12" s="2062"/>
      <c r="CX12" s="2062"/>
      <c r="CY12" s="2062"/>
      <c r="CZ12" s="2062"/>
      <c r="DA12" s="2062"/>
      <c r="DB12" s="2062"/>
      <c r="DC12" s="2062"/>
      <c r="DD12" s="2062"/>
      <c r="DE12" s="2062"/>
      <c r="DF12" s="2062"/>
      <c r="DG12" s="2062"/>
      <c r="DH12" s="2062"/>
      <c r="DI12" s="2062"/>
      <c r="DJ12" s="2062">
        <v>0</v>
      </c>
      <c r="DK12" s="2062"/>
      <c r="DL12" s="2062"/>
      <c r="DM12" s="2062"/>
      <c r="DN12" s="2062"/>
      <c r="DO12" s="2062"/>
      <c r="DP12" s="2062"/>
      <c r="DQ12" s="2062"/>
      <c r="DR12" s="2062"/>
      <c r="DS12" s="2062"/>
      <c r="DT12" s="2062"/>
      <c r="DU12" s="2062"/>
      <c r="DV12" s="2062"/>
      <c r="DW12" s="2062"/>
      <c r="DX12" s="2062"/>
      <c r="DY12" s="2062"/>
      <c r="DZ12" s="2062"/>
      <c r="EA12" s="2063">
        <v>0</v>
      </c>
      <c r="EB12" s="2064"/>
      <c r="EC12" s="2064"/>
      <c r="ED12" s="2064"/>
      <c r="EE12" s="2064"/>
      <c r="EF12" s="2064"/>
      <c r="EG12" s="2064"/>
      <c r="EH12" s="2064"/>
      <c r="EI12" s="2064"/>
      <c r="EJ12" s="2064"/>
      <c r="EK12" s="2064"/>
      <c r="EL12" s="2064"/>
      <c r="EM12" s="2064"/>
      <c r="EN12" s="2064"/>
      <c r="EO12" s="2064"/>
      <c r="EP12" s="2064"/>
      <c r="EQ12" s="2065"/>
      <c r="ER12" s="2057">
        <f t="shared" ref="ER12" si="0">AS12+BI12+CA12-CS12-DJ12-EA12</f>
        <v>0</v>
      </c>
      <c r="ES12" s="2058"/>
      <c r="ET12" s="2058"/>
      <c r="EU12" s="2058"/>
      <c r="EV12" s="2058"/>
      <c r="EW12" s="2058"/>
      <c r="EX12" s="2058"/>
      <c r="EY12" s="2058"/>
      <c r="EZ12" s="2058"/>
      <c r="FA12" s="2058"/>
      <c r="FB12" s="2058"/>
      <c r="FC12" s="2058"/>
      <c r="FD12" s="2058"/>
      <c r="FE12" s="2058"/>
      <c r="FF12" s="2058"/>
      <c r="FG12" s="2059"/>
    </row>
    <row r="13" spans="1:163" ht="18.75" customHeight="1">
      <c r="A13" s="317"/>
      <c r="B13" s="2069" t="s">
        <v>549</v>
      </c>
      <c r="C13" s="2069"/>
      <c r="D13" s="2069"/>
      <c r="E13" s="2069"/>
      <c r="F13" s="2069"/>
      <c r="G13" s="2069"/>
      <c r="H13" s="2069"/>
      <c r="I13" s="2069"/>
      <c r="J13" s="2069"/>
      <c r="K13" s="2069"/>
      <c r="L13" s="2069"/>
      <c r="M13" s="2069"/>
      <c r="N13" s="2069"/>
      <c r="O13" s="2069"/>
      <c r="P13" s="2069"/>
      <c r="Q13" s="2069"/>
      <c r="R13" s="2069"/>
      <c r="S13" s="2069"/>
      <c r="T13" s="2069"/>
      <c r="U13" s="2069"/>
      <c r="V13" s="2070"/>
      <c r="W13" s="2009"/>
      <c r="X13" s="2010"/>
      <c r="Y13" s="2010"/>
      <c r="Z13" s="2010"/>
      <c r="AA13" s="2010"/>
      <c r="AB13" s="2010"/>
      <c r="AC13" s="2010"/>
      <c r="AD13" s="2010"/>
      <c r="AE13" s="2011"/>
      <c r="AF13" s="317"/>
      <c r="AG13" s="318"/>
      <c r="AH13" s="318"/>
      <c r="AI13" s="318"/>
      <c r="AJ13" s="318"/>
      <c r="AK13" s="319" t="s">
        <v>122</v>
      </c>
      <c r="AL13" s="2012" t="s">
        <v>352</v>
      </c>
      <c r="AM13" s="2012"/>
      <c r="AN13" s="2012"/>
      <c r="AO13" s="320" t="s">
        <v>226</v>
      </c>
      <c r="AP13" s="320"/>
      <c r="AQ13" s="320"/>
      <c r="AR13" s="320"/>
      <c r="AS13" s="2021">
        <v>724147</v>
      </c>
      <c r="AT13" s="2022"/>
      <c r="AU13" s="2022"/>
      <c r="AV13" s="2022"/>
      <c r="AW13" s="2022"/>
      <c r="AX13" s="2022"/>
      <c r="AY13" s="2022"/>
      <c r="AZ13" s="2022"/>
      <c r="BA13" s="2022"/>
      <c r="BB13" s="2022"/>
      <c r="BC13" s="2022"/>
      <c r="BD13" s="2022"/>
      <c r="BE13" s="2022"/>
      <c r="BF13" s="2022"/>
      <c r="BG13" s="2022"/>
      <c r="BH13" s="2022"/>
      <c r="BI13" s="2061">
        <v>0</v>
      </c>
      <c r="BJ13" s="2022"/>
      <c r="BK13" s="2022"/>
      <c r="BL13" s="2022"/>
      <c r="BM13" s="2022"/>
      <c r="BN13" s="2022"/>
      <c r="BO13" s="2022"/>
      <c r="BP13" s="2022"/>
      <c r="BQ13" s="2022"/>
      <c r="BR13" s="2022"/>
      <c r="BS13" s="2022"/>
      <c r="BT13" s="2022"/>
      <c r="BU13" s="2022"/>
      <c r="BV13" s="2022"/>
      <c r="BW13" s="2022"/>
      <c r="BX13" s="2022"/>
      <c r="BY13" s="2022"/>
      <c r="BZ13" s="2023"/>
      <c r="CA13" s="2061">
        <v>0</v>
      </c>
      <c r="CB13" s="2022"/>
      <c r="CC13" s="2022"/>
      <c r="CD13" s="2022"/>
      <c r="CE13" s="2022"/>
      <c r="CF13" s="2022"/>
      <c r="CG13" s="2022"/>
      <c r="CH13" s="2022"/>
      <c r="CI13" s="2022"/>
      <c r="CJ13" s="2022"/>
      <c r="CK13" s="2022"/>
      <c r="CL13" s="2022"/>
      <c r="CM13" s="2022"/>
      <c r="CN13" s="2022"/>
      <c r="CO13" s="2022"/>
      <c r="CP13" s="2022"/>
      <c r="CQ13" s="2022"/>
      <c r="CR13" s="2023"/>
      <c r="CS13" s="2062">
        <v>0</v>
      </c>
      <c r="CT13" s="2062"/>
      <c r="CU13" s="2062"/>
      <c r="CV13" s="2062"/>
      <c r="CW13" s="2062"/>
      <c r="CX13" s="2062"/>
      <c r="CY13" s="2062"/>
      <c r="CZ13" s="2062"/>
      <c r="DA13" s="2062"/>
      <c r="DB13" s="2062"/>
      <c r="DC13" s="2062"/>
      <c r="DD13" s="2062"/>
      <c r="DE13" s="2062"/>
      <c r="DF13" s="2062"/>
      <c r="DG13" s="2062"/>
      <c r="DH13" s="2062"/>
      <c r="DI13" s="2062"/>
      <c r="DJ13" s="2062">
        <v>0</v>
      </c>
      <c r="DK13" s="2062"/>
      <c r="DL13" s="2062"/>
      <c r="DM13" s="2062"/>
      <c r="DN13" s="2062"/>
      <c r="DO13" s="2062"/>
      <c r="DP13" s="2062"/>
      <c r="DQ13" s="2062"/>
      <c r="DR13" s="2062"/>
      <c r="DS13" s="2062"/>
      <c r="DT13" s="2062"/>
      <c r="DU13" s="2062"/>
      <c r="DV13" s="2062"/>
      <c r="DW13" s="2062"/>
      <c r="DX13" s="2062"/>
      <c r="DY13" s="2062"/>
      <c r="DZ13" s="2062"/>
      <c r="EA13" s="2063">
        <f>-120691</f>
        <v>-120691</v>
      </c>
      <c r="EB13" s="2064"/>
      <c r="EC13" s="2064"/>
      <c r="ED13" s="2064"/>
      <c r="EE13" s="2064"/>
      <c r="EF13" s="2064"/>
      <c r="EG13" s="2064"/>
      <c r="EH13" s="2064"/>
      <c r="EI13" s="2064"/>
      <c r="EJ13" s="2064"/>
      <c r="EK13" s="2064"/>
      <c r="EL13" s="2064"/>
      <c r="EM13" s="2064"/>
      <c r="EN13" s="2064"/>
      <c r="EO13" s="2064"/>
      <c r="EP13" s="2064"/>
      <c r="EQ13" s="2065"/>
      <c r="ER13" s="2057">
        <f>AS13+BI13+CA13-CS13-DJ13+EA13</f>
        <v>603456</v>
      </c>
      <c r="ES13" s="2058"/>
      <c r="ET13" s="2058"/>
      <c r="EU13" s="2058"/>
      <c r="EV13" s="2058"/>
      <c r="EW13" s="2058"/>
      <c r="EX13" s="2058"/>
      <c r="EY13" s="2058"/>
      <c r="EZ13" s="2058"/>
      <c r="FA13" s="2058"/>
      <c r="FB13" s="2058"/>
      <c r="FC13" s="2058"/>
      <c r="FD13" s="2058"/>
      <c r="FE13" s="2058"/>
      <c r="FF13" s="2058"/>
      <c r="FG13" s="2059"/>
    </row>
    <row r="14" spans="1:163" ht="18" customHeight="1">
      <c r="A14" s="316"/>
      <c r="B14" s="2071"/>
      <c r="C14" s="2071"/>
      <c r="D14" s="2071"/>
      <c r="E14" s="2071"/>
      <c r="F14" s="2071"/>
      <c r="G14" s="2071"/>
      <c r="H14" s="2071"/>
      <c r="I14" s="2071"/>
      <c r="J14" s="2071"/>
      <c r="K14" s="2071"/>
      <c r="L14" s="2071"/>
      <c r="M14" s="2071"/>
      <c r="N14" s="2071"/>
      <c r="O14" s="2071"/>
      <c r="P14" s="2071"/>
      <c r="Q14" s="2071"/>
      <c r="R14" s="2071"/>
      <c r="S14" s="2071"/>
      <c r="T14" s="2071"/>
      <c r="U14" s="2071"/>
      <c r="V14" s="2072"/>
      <c r="W14" s="2009"/>
      <c r="X14" s="2010"/>
      <c r="Y14" s="2010"/>
      <c r="Z14" s="2010"/>
      <c r="AA14" s="2010"/>
      <c r="AB14" s="2010"/>
      <c r="AC14" s="2010"/>
      <c r="AD14" s="2010"/>
      <c r="AE14" s="2011"/>
      <c r="AF14" s="317"/>
      <c r="AG14" s="318"/>
      <c r="AH14" s="318"/>
      <c r="AI14" s="318"/>
      <c r="AJ14" s="318"/>
      <c r="AK14" s="319" t="s">
        <v>122</v>
      </c>
      <c r="AL14" s="2060" t="s">
        <v>350</v>
      </c>
      <c r="AM14" s="2060"/>
      <c r="AN14" s="2060"/>
      <c r="AO14" s="320" t="s">
        <v>227</v>
      </c>
      <c r="AP14" s="320"/>
      <c r="AQ14" s="320"/>
      <c r="AR14" s="320"/>
      <c r="AS14" s="2021">
        <f>844839</f>
        <v>844839</v>
      </c>
      <c r="AT14" s="2022"/>
      <c r="AU14" s="2022"/>
      <c r="AV14" s="2022"/>
      <c r="AW14" s="2022"/>
      <c r="AX14" s="2022"/>
      <c r="AY14" s="2022"/>
      <c r="AZ14" s="2022"/>
      <c r="BA14" s="2022"/>
      <c r="BB14" s="2022"/>
      <c r="BC14" s="2022"/>
      <c r="BD14" s="2022"/>
      <c r="BE14" s="2022"/>
      <c r="BF14" s="2022"/>
      <c r="BG14" s="2022"/>
      <c r="BH14" s="2022"/>
      <c r="BI14" s="2061">
        <v>0</v>
      </c>
      <c r="BJ14" s="2022"/>
      <c r="BK14" s="2022"/>
      <c r="BL14" s="2022"/>
      <c r="BM14" s="2022"/>
      <c r="BN14" s="2022"/>
      <c r="BO14" s="2022"/>
      <c r="BP14" s="2022"/>
      <c r="BQ14" s="2022"/>
      <c r="BR14" s="2022"/>
      <c r="BS14" s="2022"/>
      <c r="BT14" s="2022"/>
      <c r="BU14" s="2022"/>
      <c r="BV14" s="2022"/>
      <c r="BW14" s="2022"/>
      <c r="BX14" s="2022"/>
      <c r="BY14" s="2022"/>
      <c r="BZ14" s="2023"/>
      <c r="CA14" s="2061">
        <v>0</v>
      </c>
      <c r="CB14" s="2022"/>
      <c r="CC14" s="2022"/>
      <c r="CD14" s="2022"/>
      <c r="CE14" s="2022"/>
      <c r="CF14" s="2022"/>
      <c r="CG14" s="2022"/>
      <c r="CH14" s="2022"/>
      <c r="CI14" s="2022"/>
      <c r="CJ14" s="2022"/>
      <c r="CK14" s="2022"/>
      <c r="CL14" s="2022"/>
      <c r="CM14" s="2022"/>
      <c r="CN14" s="2022"/>
      <c r="CO14" s="2022"/>
      <c r="CP14" s="2022"/>
      <c r="CQ14" s="2022"/>
      <c r="CR14" s="2023"/>
      <c r="CS14" s="2062">
        <v>0</v>
      </c>
      <c r="CT14" s="2062"/>
      <c r="CU14" s="2062"/>
      <c r="CV14" s="2062"/>
      <c r="CW14" s="2062"/>
      <c r="CX14" s="2062"/>
      <c r="CY14" s="2062"/>
      <c r="CZ14" s="2062"/>
      <c r="DA14" s="2062"/>
      <c r="DB14" s="2062"/>
      <c r="DC14" s="2062"/>
      <c r="DD14" s="2062"/>
      <c r="DE14" s="2062"/>
      <c r="DF14" s="2062"/>
      <c r="DG14" s="2062"/>
      <c r="DH14" s="2062"/>
      <c r="DI14" s="2062"/>
      <c r="DJ14" s="2062">
        <v>0</v>
      </c>
      <c r="DK14" s="2062"/>
      <c r="DL14" s="2062"/>
      <c r="DM14" s="2062"/>
      <c r="DN14" s="2062"/>
      <c r="DO14" s="2062"/>
      <c r="DP14" s="2062"/>
      <c r="DQ14" s="2062"/>
      <c r="DR14" s="2062"/>
      <c r="DS14" s="2062"/>
      <c r="DT14" s="2062"/>
      <c r="DU14" s="2062"/>
      <c r="DV14" s="2062"/>
      <c r="DW14" s="2062"/>
      <c r="DX14" s="2062"/>
      <c r="DY14" s="2062"/>
      <c r="DZ14" s="2062"/>
      <c r="EA14" s="2063">
        <v>-120692</v>
      </c>
      <c r="EB14" s="2064"/>
      <c r="EC14" s="2064"/>
      <c r="ED14" s="2064"/>
      <c r="EE14" s="2064"/>
      <c r="EF14" s="2064"/>
      <c r="EG14" s="2064"/>
      <c r="EH14" s="2064"/>
      <c r="EI14" s="2064"/>
      <c r="EJ14" s="2064"/>
      <c r="EK14" s="2064"/>
      <c r="EL14" s="2064"/>
      <c r="EM14" s="2064"/>
      <c r="EN14" s="2064"/>
      <c r="EO14" s="2064"/>
      <c r="EP14" s="2064"/>
      <c r="EQ14" s="2065"/>
      <c r="ER14" s="2066">
        <f>AS14+BI14+CA14-CS14-DJ14+EA14</f>
        <v>724147</v>
      </c>
      <c r="ES14" s="2067"/>
      <c r="ET14" s="2067"/>
      <c r="EU14" s="2067"/>
      <c r="EV14" s="2067"/>
      <c r="EW14" s="2067"/>
      <c r="EX14" s="2067"/>
      <c r="EY14" s="2067"/>
      <c r="EZ14" s="2067"/>
      <c r="FA14" s="2067"/>
      <c r="FB14" s="2067"/>
      <c r="FC14" s="2067"/>
      <c r="FD14" s="2067"/>
      <c r="FE14" s="2067"/>
      <c r="FF14" s="2067"/>
      <c r="FG14" s="2068"/>
    </row>
    <row r="15" spans="1:163" ht="18.75" customHeight="1">
      <c r="A15" s="317"/>
      <c r="B15" s="2069" t="s">
        <v>626</v>
      </c>
      <c r="C15" s="2069"/>
      <c r="D15" s="2069"/>
      <c r="E15" s="2069"/>
      <c r="F15" s="2069"/>
      <c r="G15" s="2069"/>
      <c r="H15" s="2069"/>
      <c r="I15" s="2069"/>
      <c r="J15" s="2069"/>
      <c r="K15" s="2069"/>
      <c r="L15" s="2069"/>
      <c r="M15" s="2069"/>
      <c r="N15" s="2069"/>
      <c r="O15" s="2069"/>
      <c r="P15" s="2069"/>
      <c r="Q15" s="2069"/>
      <c r="R15" s="2069"/>
      <c r="S15" s="2069"/>
      <c r="T15" s="2069"/>
      <c r="U15" s="2069"/>
      <c r="V15" s="2070"/>
      <c r="W15" s="2009"/>
      <c r="X15" s="2010"/>
      <c r="Y15" s="2010"/>
      <c r="Z15" s="2010"/>
      <c r="AA15" s="2010"/>
      <c r="AB15" s="2010"/>
      <c r="AC15" s="2010"/>
      <c r="AD15" s="2010"/>
      <c r="AE15" s="2011"/>
      <c r="AF15" s="317"/>
      <c r="AG15" s="318"/>
      <c r="AH15" s="318"/>
      <c r="AI15" s="318"/>
      <c r="AJ15" s="318"/>
      <c r="AK15" s="319" t="s">
        <v>122</v>
      </c>
      <c r="AL15" s="2012" t="s">
        <v>352</v>
      </c>
      <c r="AM15" s="2012"/>
      <c r="AN15" s="2012"/>
      <c r="AO15" s="320" t="s">
        <v>226</v>
      </c>
      <c r="AP15" s="320"/>
      <c r="AQ15" s="320"/>
      <c r="AR15" s="320"/>
      <c r="AS15" s="2021">
        <v>15945</v>
      </c>
      <c r="AT15" s="2022"/>
      <c r="AU15" s="2022"/>
      <c r="AV15" s="2022"/>
      <c r="AW15" s="2022"/>
      <c r="AX15" s="2022"/>
      <c r="AY15" s="2022"/>
      <c r="AZ15" s="2022"/>
      <c r="BA15" s="2022"/>
      <c r="BB15" s="2022"/>
      <c r="BC15" s="2022"/>
      <c r="BD15" s="2022"/>
      <c r="BE15" s="2022"/>
      <c r="BF15" s="2022"/>
      <c r="BG15" s="2022"/>
      <c r="BH15" s="2022"/>
      <c r="BI15" s="2061">
        <v>0</v>
      </c>
      <c r="BJ15" s="2022"/>
      <c r="BK15" s="2022"/>
      <c r="BL15" s="2022"/>
      <c r="BM15" s="2022"/>
      <c r="BN15" s="2022"/>
      <c r="BO15" s="2022"/>
      <c r="BP15" s="2022"/>
      <c r="BQ15" s="2022"/>
      <c r="BR15" s="2022"/>
      <c r="BS15" s="2022"/>
      <c r="BT15" s="2022"/>
      <c r="BU15" s="2022"/>
      <c r="BV15" s="2022"/>
      <c r="BW15" s="2022"/>
      <c r="BX15" s="2022"/>
      <c r="BY15" s="2022"/>
      <c r="BZ15" s="2023"/>
      <c r="CA15" s="2061">
        <v>0</v>
      </c>
      <c r="CB15" s="2022"/>
      <c r="CC15" s="2022"/>
      <c r="CD15" s="2022"/>
      <c r="CE15" s="2022"/>
      <c r="CF15" s="2022"/>
      <c r="CG15" s="2022"/>
      <c r="CH15" s="2022"/>
      <c r="CI15" s="2022"/>
      <c r="CJ15" s="2022"/>
      <c r="CK15" s="2022"/>
      <c r="CL15" s="2022"/>
      <c r="CM15" s="2022"/>
      <c r="CN15" s="2022"/>
      <c r="CO15" s="2022"/>
      <c r="CP15" s="2022"/>
      <c r="CQ15" s="2022"/>
      <c r="CR15" s="2023"/>
      <c r="CS15" s="2062">
        <v>0</v>
      </c>
      <c r="CT15" s="2062"/>
      <c r="CU15" s="2062"/>
      <c r="CV15" s="2062"/>
      <c r="CW15" s="2062"/>
      <c r="CX15" s="2062"/>
      <c r="CY15" s="2062"/>
      <c r="CZ15" s="2062"/>
      <c r="DA15" s="2062"/>
      <c r="DB15" s="2062"/>
      <c r="DC15" s="2062"/>
      <c r="DD15" s="2062"/>
      <c r="DE15" s="2062"/>
      <c r="DF15" s="2062"/>
      <c r="DG15" s="2062"/>
      <c r="DH15" s="2062"/>
      <c r="DI15" s="2062"/>
      <c r="DJ15" s="2062">
        <v>0</v>
      </c>
      <c r="DK15" s="2062"/>
      <c r="DL15" s="2062"/>
      <c r="DM15" s="2062"/>
      <c r="DN15" s="2062"/>
      <c r="DO15" s="2062"/>
      <c r="DP15" s="2062"/>
      <c r="DQ15" s="2062"/>
      <c r="DR15" s="2062"/>
      <c r="DS15" s="2062"/>
      <c r="DT15" s="2062"/>
      <c r="DU15" s="2062"/>
      <c r="DV15" s="2062"/>
      <c r="DW15" s="2062"/>
      <c r="DX15" s="2062"/>
      <c r="DY15" s="2062"/>
      <c r="DZ15" s="2062"/>
      <c r="EA15" s="2063">
        <v>-2658</v>
      </c>
      <c r="EB15" s="2064"/>
      <c r="EC15" s="2064"/>
      <c r="ED15" s="2064"/>
      <c r="EE15" s="2064"/>
      <c r="EF15" s="2064"/>
      <c r="EG15" s="2064"/>
      <c r="EH15" s="2064"/>
      <c r="EI15" s="2064"/>
      <c r="EJ15" s="2064"/>
      <c r="EK15" s="2064"/>
      <c r="EL15" s="2064"/>
      <c r="EM15" s="2064"/>
      <c r="EN15" s="2064"/>
      <c r="EO15" s="2064"/>
      <c r="EP15" s="2064"/>
      <c r="EQ15" s="2065"/>
      <c r="ER15" s="2057">
        <f>AS15+BI15+CA15-CS15-DJ15+EA15</f>
        <v>13287</v>
      </c>
      <c r="ES15" s="2058"/>
      <c r="ET15" s="2058"/>
      <c r="EU15" s="2058"/>
      <c r="EV15" s="2058"/>
      <c r="EW15" s="2058"/>
      <c r="EX15" s="2058"/>
      <c r="EY15" s="2058"/>
      <c r="EZ15" s="2058"/>
      <c r="FA15" s="2058"/>
      <c r="FB15" s="2058"/>
      <c r="FC15" s="2058"/>
      <c r="FD15" s="2058"/>
      <c r="FE15" s="2058"/>
      <c r="FF15" s="2058"/>
      <c r="FG15" s="2059"/>
    </row>
    <row r="16" spans="1:163" ht="18" customHeight="1">
      <c r="A16" s="316"/>
      <c r="B16" s="2071"/>
      <c r="C16" s="2071"/>
      <c r="D16" s="2071"/>
      <c r="E16" s="2071"/>
      <c r="F16" s="2071"/>
      <c r="G16" s="2071"/>
      <c r="H16" s="2071"/>
      <c r="I16" s="2071"/>
      <c r="J16" s="2071"/>
      <c r="K16" s="2071"/>
      <c r="L16" s="2071"/>
      <c r="M16" s="2071"/>
      <c r="N16" s="2071"/>
      <c r="O16" s="2071"/>
      <c r="P16" s="2071"/>
      <c r="Q16" s="2071"/>
      <c r="R16" s="2071"/>
      <c r="S16" s="2071"/>
      <c r="T16" s="2071"/>
      <c r="U16" s="2071"/>
      <c r="V16" s="2072"/>
      <c r="W16" s="2009"/>
      <c r="X16" s="2010"/>
      <c r="Y16" s="2010"/>
      <c r="Z16" s="2010"/>
      <c r="AA16" s="2010"/>
      <c r="AB16" s="2010"/>
      <c r="AC16" s="2010"/>
      <c r="AD16" s="2010"/>
      <c r="AE16" s="2011"/>
      <c r="AF16" s="317"/>
      <c r="AG16" s="318"/>
      <c r="AH16" s="318"/>
      <c r="AI16" s="318"/>
      <c r="AJ16" s="318"/>
      <c r="AK16" s="319" t="s">
        <v>122</v>
      </c>
      <c r="AL16" s="2060" t="s">
        <v>350</v>
      </c>
      <c r="AM16" s="2060"/>
      <c r="AN16" s="2060"/>
      <c r="AO16" s="320" t="s">
        <v>227</v>
      </c>
      <c r="AP16" s="320"/>
      <c r="AQ16" s="320"/>
      <c r="AR16" s="320"/>
      <c r="AS16" s="2021">
        <v>18601</v>
      </c>
      <c r="AT16" s="2022"/>
      <c r="AU16" s="2022"/>
      <c r="AV16" s="2022"/>
      <c r="AW16" s="2022"/>
      <c r="AX16" s="2022"/>
      <c r="AY16" s="2022"/>
      <c r="AZ16" s="2022"/>
      <c r="BA16" s="2022"/>
      <c r="BB16" s="2022"/>
      <c r="BC16" s="2022"/>
      <c r="BD16" s="2022"/>
      <c r="BE16" s="2022"/>
      <c r="BF16" s="2022"/>
      <c r="BG16" s="2022"/>
      <c r="BH16" s="2022"/>
      <c r="BI16" s="2061">
        <v>0</v>
      </c>
      <c r="BJ16" s="2022"/>
      <c r="BK16" s="2022"/>
      <c r="BL16" s="2022"/>
      <c r="BM16" s="2022"/>
      <c r="BN16" s="2022"/>
      <c r="BO16" s="2022"/>
      <c r="BP16" s="2022"/>
      <c r="BQ16" s="2022"/>
      <c r="BR16" s="2022"/>
      <c r="BS16" s="2022"/>
      <c r="BT16" s="2022"/>
      <c r="BU16" s="2022"/>
      <c r="BV16" s="2022"/>
      <c r="BW16" s="2022"/>
      <c r="BX16" s="2022"/>
      <c r="BY16" s="2022"/>
      <c r="BZ16" s="2023"/>
      <c r="CA16" s="2061">
        <v>0</v>
      </c>
      <c r="CB16" s="2022"/>
      <c r="CC16" s="2022"/>
      <c r="CD16" s="2022"/>
      <c r="CE16" s="2022"/>
      <c r="CF16" s="2022"/>
      <c r="CG16" s="2022"/>
      <c r="CH16" s="2022"/>
      <c r="CI16" s="2022"/>
      <c r="CJ16" s="2022"/>
      <c r="CK16" s="2022"/>
      <c r="CL16" s="2022"/>
      <c r="CM16" s="2022"/>
      <c r="CN16" s="2022"/>
      <c r="CO16" s="2022"/>
      <c r="CP16" s="2022"/>
      <c r="CQ16" s="2022"/>
      <c r="CR16" s="2023"/>
      <c r="CS16" s="2062">
        <v>0</v>
      </c>
      <c r="CT16" s="2062"/>
      <c r="CU16" s="2062"/>
      <c r="CV16" s="2062"/>
      <c r="CW16" s="2062"/>
      <c r="CX16" s="2062"/>
      <c r="CY16" s="2062"/>
      <c r="CZ16" s="2062"/>
      <c r="DA16" s="2062"/>
      <c r="DB16" s="2062"/>
      <c r="DC16" s="2062"/>
      <c r="DD16" s="2062"/>
      <c r="DE16" s="2062"/>
      <c r="DF16" s="2062"/>
      <c r="DG16" s="2062"/>
      <c r="DH16" s="2062"/>
      <c r="DI16" s="2062"/>
      <c r="DJ16" s="2062">
        <v>0</v>
      </c>
      <c r="DK16" s="2062"/>
      <c r="DL16" s="2062"/>
      <c r="DM16" s="2062"/>
      <c r="DN16" s="2062"/>
      <c r="DO16" s="2062"/>
      <c r="DP16" s="2062"/>
      <c r="DQ16" s="2062"/>
      <c r="DR16" s="2062"/>
      <c r="DS16" s="2062"/>
      <c r="DT16" s="2062"/>
      <c r="DU16" s="2062"/>
      <c r="DV16" s="2062"/>
      <c r="DW16" s="2062"/>
      <c r="DX16" s="2062"/>
      <c r="DY16" s="2062"/>
      <c r="DZ16" s="2062"/>
      <c r="EA16" s="2063">
        <v>-2656</v>
      </c>
      <c r="EB16" s="2064"/>
      <c r="EC16" s="2064"/>
      <c r="ED16" s="2064"/>
      <c r="EE16" s="2064"/>
      <c r="EF16" s="2064"/>
      <c r="EG16" s="2064"/>
      <c r="EH16" s="2064"/>
      <c r="EI16" s="2064"/>
      <c r="EJ16" s="2064"/>
      <c r="EK16" s="2064"/>
      <c r="EL16" s="2064"/>
      <c r="EM16" s="2064"/>
      <c r="EN16" s="2064"/>
      <c r="EO16" s="2064"/>
      <c r="EP16" s="2064"/>
      <c r="EQ16" s="2065"/>
      <c r="ER16" s="2066">
        <f>AS16+BI16+CA16-CS16-DJ16+EA16</f>
        <v>15945</v>
      </c>
      <c r="ES16" s="2067"/>
      <c r="ET16" s="2067"/>
      <c r="EU16" s="2067"/>
      <c r="EV16" s="2067"/>
      <c r="EW16" s="2067"/>
      <c r="EX16" s="2067"/>
      <c r="EY16" s="2067"/>
      <c r="EZ16" s="2067"/>
      <c r="FA16" s="2067"/>
      <c r="FB16" s="2067"/>
      <c r="FC16" s="2067"/>
      <c r="FD16" s="2067"/>
      <c r="FE16" s="2067"/>
      <c r="FF16" s="2067"/>
      <c r="FG16" s="2068"/>
    </row>
    <row r="17" spans="1:163" ht="21" customHeight="1">
      <c r="A17" s="317"/>
      <c r="B17" s="2105" t="s">
        <v>550</v>
      </c>
      <c r="C17" s="2105"/>
      <c r="D17" s="2105"/>
      <c r="E17" s="2105"/>
      <c r="F17" s="2105"/>
      <c r="G17" s="2105"/>
      <c r="H17" s="2105"/>
      <c r="I17" s="2105"/>
      <c r="J17" s="2105"/>
      <c r="K17" s="2105"/>
      <c r="L17" s="2105"/>
      <c r="M17" s="2105"/>
      <c r="N17" s="2105"/>
      <c r="O17" s="2105"/>
      <c r="P17" s="2105"/>
      <c r="Q17" s="2105"/>
      <c r="R17" s="2105"/>
      <c r="S17" s="2105"/>
      <c r="T17" s="2105"/>
      <c r="U17" s="2105"/>
      <c r="V17" s="2105"/>
      <c r="W17" s="2009">
        <v>5560</v>
      </c>
      <c r="X17" s="2010"/>
      <c r="Y17" s="2010"/>
      <c r="Z17" s="2010"/>
      <c r="AA17" s="2010"/>
      <c r="AB17" s="2010"/>
      <c r="AC17" s="2010"/>
      <c r="AD17" s="2010"/>
      <c r="AE17" s="2011"/>
      <c r="AF17" s="317"/>
      <c r="AG17" s="318"/>
      <c r="AH17" s="318"/>
      <c r="AI17" s="318"/>
      <c r="AJ17" s="318"/>
      <c r="AK17" s="319" t="s">
        <v>122</v>
      </c>
      <c r="AL17" s="2060" t="s">
        <v>352</v>
      </c>
      <c r="AM17" s="2060"/>
      <c r="AN17" s="2060"/>
      <c r="AO17" s="320" t="s">
        <v>226</v>
      </c>
      <c r="AP17" s="320"/>
      <c r="AQ17" s="320"/>
      <c r="AR17" s="320"/>
      <c r="AS17" s="2132">
        <f>AS21+AS23+AS25+AS27+AS29+AS31+AS33+AS35+AS37+AS39+AS41</f>
        <v>4055866</v>
      </c>
      <c r="AT17" s="2030"/>
      <c r="AU17" s="2030"/>
      <c r="AV17" s="2030"/>
      <c r="AW17" s="2030"/>
      <c r="AX17" s="2030"/>
      <c r="AY17" s="2030"/>
      <c r="AZ17" s="2030"/>
      <c r="BA17" s="2030"/>
      <c r="BB17" s="2030"/>
      <c r="BC17" s="2030"/>
      <c r="BD17" s="2030"/>
      <c r="BE17" s="2030"/>
      <c r="BF17" s="2030"/>
      <c r="BG17" s="2030"/>
      <c r="BH17" s="2030"/>
      <c r="BI17" s="2030">
        <f>BI21+BI23+BI25+BI27+BI29+BI31+BI33+BI35+BI37+BI39+BI41</f>
        <v>9001509</v>
      </c>
      <c r="BJ17" s="2030"/>
      <c r="BK17" s="2030"/>
      <c r="BL17" s="2030"/>
      <c r="BM17" s="2030"/>
      <c r="BN17" s="2030"/>
      <c r="BO17" s="2030"/>
      <c r="BP17" s="2030"/>
      <c r="BQ17" s="2030"/>
      <c r="BR17" s="2030"/>
      <c r="BS17" s="2030"/>
      <c r="BT17" s="2030"/>
      <c r="BU17" s="2030"/>
      <c r="BV17" s="2030"/>
      <c r="BW17" s="2030"/>
      <c r="BX17" s="2030"/>
      <c r="BY17" s="2030"/>
      <c r="BZ17" s="2030"/>
      <c r="CA17" s="2030">
        <f>CA21+CA23+CA25+CA27+CA29+CA31+CA33+CA35+CA37+CA39+CA41</f>
        <v>89165</v>
      </c>
      <c r="CB17" s="2030"/>
      <c r="CC17" s="2030"/>
      <c r="CD17" s="2030"/>
      <c r="CE17" s="2030"/>
      <c r="CF17" s="2030"/>
      <c r="CG17" s="2030"/>
      <c r="CH17" s="2030"/>
      <c r="CI17" s="2030"/>
      <c r="CJ17" s="2030"/>
      <c r="CK17" s="2030"/>
      <c r="CL17" s="2030"/>
      <c r="CM17" s="2030"/>
      <c r="CN17" s="2030"/>
      <c r="CO17" s="2030"/>
      <c r="CP17" s="2030"/>
      <c r="CQ17" s="2030"/>
      <c r="CR17" s="2030"/>
      <c r="CS17" s="2133">
        <f>CS21+CS23+CS25+CS27+CS29+CS31+CS33+CS35+CS37+CS39+CS41</f>
        <v>7719127</v>
      </c>
      <c r="CT17" s="2133"/>
      <c r="CU17" s="2133"/>
      <c r="CV17" s="2133"/>
      <c r="CW17" s="2133"/>
      <c r="CX17" s="2133"/>
      <c r="CY17" s="2133"/>
      <c r="CZ17" s="2133"/>
      <c r="DA17" s="2133"/>
      <c r="DB17" s="2133"/>
      <c r="DC17" s="2133"/>
      <c r="DD17" s="2133"/>
      <c r="DE17" s="2133"/>
      <c r="DF17" s="2133"/>
      <c r="DG17" s="2133"/>
      <c r="DH17" s="2133"/>
      <c r="DI17" s="2133"/>
      <c r="DJ17" s="2133">
        <f>DJ21+DJ23+DJ25+DJ27+DJ29+DJ31+DJ33+DJ35+DJ37+DJ39+DJ41</f>
        <v>7689</v>
      </c>
      <c r="DK17" s="2133"/>
      <c r="DL17" s="2133"/>
      <c r="DM17" s="2133"/>
      <c r="DN17" s="2133"/>
      <c r="DO17" s="2133"/>
      <c r="DP17" s="2133"/>
      <c r="DQ17" s="2133"/>
      <c r="DR17" s="2133"/>
      <c r="DS17" s="2133"/>
      <c r="DT17" s="2133"/>
      <c r="DU17" s="2133"/>
      <c r="DV17" s="2133"/>
      <c r="DW17" s="2133"/>
      <c r="DX17" s="2133"/>
      <c r="DY17" s="2133"/>
      <c r="DZ17" s="2133"/>
      <c r="EA17" s="2126">
        <f>EA21+EA23+EA25+EA27+EA29+EA31+EA33+EA35+EA37+EA39+EA41</f>
        <v>123349</v>
      </c>
      <c r="EB17" s="2127"/>
      <c r="EC17" s="2127"/>
      <c r="ED17" s="2127"/>
      <c r="EE17" s="2127"/>
      <c r="EF17" s="2127"/>
      <c r="EG17" s="2127"/>
      <c r="EH17" s="2127"/>
      <c r="EI17" s="2127"/>
      <c r="EJ17" s="2127"/>
      <c r="EK17" s="2127"/>
      <c r="EL17" s="2127"/>
      <c r="EM17" s="2127"/>
      <c r="EN17" s="2127"/>
      <c r="EO17" s="2127"/>
      <c r="EP17" s="2127"/>
      <c r="EQ17" s="2128"/>
      <c r="ER17" s="2084">
        <f>AS17+BI17+CA17-CS17-DJ17+EA17</f>
        <v>5543073</v>
      </c>
      <c r="ES17" s="2085"/>
      <c r="ET17" s="2085"/>
      <c r="EU17" s="2085"/>
      <c r="EV17" s="2085"/>
      <c r="EW17" s="2085"/>
      <c r="EX17" s="2085"/>
      <c r="EY17" s="2085"/>
      <c r="EZ17" s="2085"/>
      <c r="FA17" s="2085"/>
      <c r="FB17" s="2085"/>
      <c r="FC17" s="2085"/>
      <c r="FD17" s="2085"/>
      <c r="FE17" s="2085"/>
      <c r="FF17" s="2085"/>
      <c r="FG17" s="2129"/>
    </row>
    <row r="18" spans="1:163" ht="3.95" customHeight="1">
      <c r="A18" s="316"/>
      <c r="B18" s="2106"/>
      <c r="C18" s="2106"/>
      <c r="D18" s="2106"/>
      <c r="E18" s="2106"/>
      <c r="F18" s="2106"/>
      <c r="G18" s="2106"/>
      <c r="H18" s="2106"/>
      <c r="I18" s="2106"/>
      <c r="J18" s="2106"/>
      <c r="K18" s="2106"/>
      <c r="L18" s="2106"/>
      <c r="M18" s="2106"/>
      <c r="N18" s="2106"/>
      <c r="O18" s="2106"/>
      <c r="P18" s="2106"/>
      <c r="Q18" s="2106"/>
      <c r="R18" s="2106"/>
      <c r="S18" s="2106"/>
      <c r="T18" s="2106"/>
      <c r="U18" s="2106"/>
      <c r="V18" s="2106"/>
      <c r="W18" s="2108"/>
      <c r="X18" s="2109"/>
      <c r="Y18" s="2109"/>
      <c r="Z18" s="2109"/>
      <c r="AA18" s="2109"/>
      <c r="AB18" s="2109"/>
      <c r="AC18" s="2109"/>
      <c r="AD18" s="2109"/>
      <c r="AE18" s="2110"/>
      <c r="AF18" s="332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2132"/>
      <c r="AT18" s="2030"/>
      <c r="AU18" s="2030"/>
      <c r="AV18" s="2030"/>
      <c r="AW18" s="2030"/>
      <c r="AX18" s="2030"/>
      <c r="AY18" s="2030"/>
      <c r="AZ18" s="2030"/>
      <c r="BA18" s="2030"/>
      <c r="BB18" s="2030"/>
      <c r="BC18" s="2030"/>
      <c r="BD18" s="2030"/>
      <c r="BE18" s="2030"/>
      <c r="BF18" s="2030"/>
      <c r="BG18" s="2030"/>
      <c r="BH18" s="2030"/>
      <c r="BI18" s="2030"/>
      <c r="BJ18" s="2030"/>
      <c r="BK18" s="2030"/>
      <c r="BL18" s="2030"/>
      <c r="BM18" s="2030"/>
      <c r="BN18" s="2030"/>
      <c r="BO18" s="2030"/>
      <c r="BP18" s="2030"/>
      <c r="BQ18" s="2030"/>
      <c r="BR18" s="2030"/>
      <c r="BS18" s="2030"/>
      <c r="BT18" s="2030"/>
      <c r="BU18" s="2030"/>
      <c r="BV18" s="2030"/>
      <c r="BW18" s="2030"/>
      <c r="BX18" s="2030"/>
      <c r="BY18" s="2030"/>
      <c r="BZ18" s="2030"/>
      <c r="CA18" s="2030"/>
      <c r="CB18" s="2030"/>
      <c r="CC18" s="2030"/>
      <c r="CD18" s="2030"/>
      <c r="CE18" s="2030"/>
      <c r="CF18" s="2030"/>
      <c r="CG18" s="2030"/>
      <c r="CH18" s="2030"/>
      <c r="CI18" s="2030"/>
      <c r="CJ18" s="2030"/>
      <c r="CK18" s="2030"/>
      <c r="CL18" s="2030"/>
      <c r="CM18" s="2030"/>
      <c r="CN18" s="2030"/>
      <c r="CO18" s="2030"/>
      <c r="CP18" s="2030"/>
      <c r="CQ18" s="2030"/>
      <c r="CR18" s="2030"/>
      <c r="CS18" s="2133"/>
      <c r="CT18" s="2133"/>
      <c r="CU18" s="2133"/>
      <c r="CV18" s="2133"/>
      <c r="CW18" s="2133"/>
      <c r="CX18" s="2133"/>
      <c r="CY18" s="2133"/>
      <c r="CZ18" s="2133"/>
      <c r="DA18" s="2133"/>
      <c r="DB18" s="2133"/>
      <c r="DC18" s="2133"/>
      <c r="DD18" s="2133"/>
      <c r="DE18" s="2133"/>
      <c r="DF18" s="2133"/>
      <c r="DG18" s="2133"/>
      <c r="DH18" s="2133"/>
      <c r="DI18" s="2133"/>
      <c r="DJ18" s="2133"/>
      <c r="DK18" s="2133"/>
      <c r="DL18" s="2133"/>
      <c r="DM18" s="2133"/>
      <c r="DN18" s="2133"/>
      <c r="DO18" s="2133"/>
      <c r="DP18" s="2133"/>
      <c r="DQ18" s="2133"/>
      <c r="DR18" s="2133"/>
      <c r="DS18" s="2133"/>
      <c r="DT18" s="2133"/>
      <c r="DU18" s="2133"/>
      <c r="DV18" s="2133"/>
      <c r="DW18" s="2133"/>
      <c r="DX18" s="2133"/>
      <c r="DY18" s="2133"/>
      <c r="DZ18" s="2133"/>
      <c r="EA18" s="2119"/>
      <c r="EB18" s="2120"/>
      <c r="EC18" s="2120"/>
      <c r="ED18" s="2120"/>
      <c r="EE18" s="2120"/>
      <c r="EF18" s="2120"/>
      <c r="EG18" s="2120"/>
      <c r="EH18" s="2120"/>
      <c r="EI18" s="2120"/>
      <c r="EJ18" s="2120"/>
      <c r="EK18" s="2120"/>
      <c r="EL18" s="2120"/>
      <c r="EM18" s="2120"/>
      <c r="EN18" s="2120"/>
      <c r="EO18" s="2120"/>
      <c r="EP18" s="2120"/>
      <c r="EQ18" s="2121"/>
      <c r="ER18" s="2087"/>
      <c r="ES18" s="2088"/>
      <c r="ET18" s="2088"/>
      <c r="EU18" s="2088"/>
      <c r="EV18" s="2088"/>
      <c r="EW18" s="2088"/>
      <c r="EX18" s="2088"/>
      <c r="EY18" s="2088"/>
      <c r="EZ18" s="2088"/>
      <c r="FA18" s="2088"/>
      <c r="FB18" s="2088"/>
      <c r="FC18" s="2088"/>
      <c r="FD18" s="2088"/>
      <c r="FE18" s="2088"/>
      <c r="FF18" s="2088"/>
      <c r="FG18" s="2123"/>
    </row>
    <row r="19" spans="1:163" ht="21" customHeight="1">
      <c r="A19" s="316"/>
      <c r="B19" s="2106"/>
      <c r="C19" s="2106"/>
      <c r="D19" s="2106"/>
      <c r="E19" s="2106"/>
      <c r="F19" s="2106"/>
      <c r="G19" s="2106"/>
      <c r="H19" s="2106"/>
      <c r="I19" s="2106"/>
      <c r="J19" s="2106"/>
      <c r="K19" s="2106"/>
      <c r="L19" s="2106"/>
      <c r="M19" s="2106"/>
      <c r="N19" s="2106"/>
      <c r="O19" s="2106"/>
      <c r="P19" s="2106"/>
      <c r="Q19" s="2106"/>
      <c r="R19" s="2106"/>
      <c r="S19" s="2106"/>
      <c r="T19" s="2106"/>
      <c r="U19" s="2106"/>
      <c r="V19" s="2106"/>
      <c r="W19" s="2009">
        <v>5580</v>
      </c>
      <c r="X19" s="2010"/>
      <c r="Y19" s="2010"/>
      <c r="Z19" s="2010"/>
      <c r="AA19" s="2010"/>
      <c r="AB19" s="2010"/>
      <c r="AC19" s="2010"/>
      <c r="AD19" s="2010"/>
      <c r="AE19" s="2011"/>
      <c r="AF19" s="317"/>
      <c r="AG19" s="318"/>
      <c r="AH19" s="318"/>
      <c r="AI19" s="318"/>
      <c r="AJ19" s="318"/>
      <c r="AK19" s="334" t="s">
        <v>122</v>
      </c>
      <c r="AL19" s="2124" t="s">
        <v>350</v>
      </c>
      <c r="AM19" s="2124"/>
      <c r="AN19" s="2124"/>
      <c r="AO19" s="331" t="s">
        <v>227</v>
      </c>
      <c r="AP19" s="331"/>
      <c r="AQ19" s="331"/>
      <c r="AR19" s="320"/>
      <c r="AS19" s="2132">
        <f>AS22+AS24+AS26+AS28+AS30+AS32+AS34+AS36+AS38+AS40+AS42</f>
        <v>3443744</v>
      </c>
      <c r="AT19" s="2030"/>
      <c r="AU19" s="2030"/>
      <c r="AV19" s="2030"/>
      <c r="AW19" s="2030"/>
      <c r="AX19" s="2030"/>
      <c r="AY19" s="2030"/>
      <c r="AZ19" s="2030"/>
      <c r="BA19" s="2030"/>
      <c r="BB19" s="2030"/>
      <c r="BC19" s="2030"/>
      <c r="BD19" s="2030"/>
      <c r="BE19" s="2030"/>
      <c r="BF19" s="2030"/>
      <c r="BG19" s="2030"/>
      <c r="BH19" s="2030"/>
      <c r="BI19" s="2057">
        <f>BI22+BI24+BI26+BI28+BI30+BI32+BI34+BI36+BI38+BI40+BI42</f>
        <v>8608244</v>
      </c>
      <c r="BJ19" s="2058"/>
      <c r="BK19" s="2058"/>
      <c r="BL19" s="2058"/>
      <c r="BM19" s="2058"/>
      <c r="BN19" s="2058"/>
      <c r="BO19" s="2058"/>
      <c r="BP19" s="2058"/>
      <c r="BQ19" s="2058"/>
      <c r="BR19" s="2058"/>
      <c r="BS19" s="2058"/>
      <c r="BT19" s="2058"/>
      <c r="BU19" s="2058"/>
      <c r="BV19" s="2058"/>
      <c r="BW19" s="2058"/>
      <c r="BX19" s="2058"/>
      <c r="BY19" s="2058"/>
      <c r="BZ19" s="2083"/>
      <c r="CA19" s="2057">
        <f>CA22+CA24+CA26+CA28+CA30+CA32+CA34+CA36+CA38+CA40+CA42</f>
        <v>22759</v>
      </c>
      <c r="CB19" s="2058"/>
      <c r="CC19" s="2058"/>
      <c r="CD19" s="2058"/>
      <c r="CE19" s="2058"/>
      <c r="CF19" s="2058"/>
      <c r="CG19" s="2058"/>
      <c r="CH19" s="2058"/>
      <c r="CI19" s="2058"/>
      <c r="CJ19" s="2058"/>
      <c r="CK19" s="2058"/>
      <c r="CL19" s="2058"/>
      <c r="CM19" s="2058"/>
      <c r="CN19" s="2058"/>
      <c r="CO19" s="2058"/>
      <c r="CP19" s="2058"/>
      <c r="CQ19" s="2058"/>
      <c r="CR19" s="2083"/>
      <c r="CS19" s="2126">
        <f>CS22+CS24+CS26+CS28+CS30+CS32+CS34+CS36+CS38+CS40+CS42</f>
        <v>8127572</v>
      </c>
      <c r="CT19" s="2127"/>
      <c r="CU19" s="2127"/>
      <c r="CV19" s="2127"/>
      <c r="CW19" s="2127"/>
      <c r="CX19" s="2127"/>
      <c r="CY19" s="2127"/>
      <c r="CZ19" s="2127"/>
      <c r="DA19" s="2127"/>
      <c r="DB19" s="2127"/>
      <c r="DC19" s="2127"/>
      <c r="DD19" s="2127"/>
      <c r="DE19" s="2127"/>
      <c r="DF19" s="2127"/>
      <c r="DG19" s="2127"/>
      <c r="DH19" s="2127"/>
      <c r="DI19" s="2128"/>
      <c r="DJ19" s="2126">
        <f>DJ22+DJ24+DJ26+DJ28+DJ30+DJ32+DJ34+DJ36+DJ38+DJ40+DJ42</f>
        <v>14657</v>
      </c>
      <c r="DK19" s="2127"/>
      <c r="DL19" s="2127"/>
      <c r="DM19" s="2127"/>
      <c r="DN19" s="2127"/>
      <c r="DO19" s="2127"/>
      <c r="DP19" s="2127"/>
      <c r="DQ19" s="2127"/>
      <c r="DR19" s="2127"/>
      <c r="DS19" s="2127"/>
      <c r="DT19" s="2127"/>
      <c r="DU19" s="2127"/>
      <c r="DV19" s="2127"/>
      <c r="DW19" s="2127"/>
      <c r="DX19" s="2127"/>
      <c r="DY19" s="2127"/>
      <c r="DZ19" s="2128"/>
      <c r="EA19" s="2126">
        <f>EA22+EA24+EA26+EA28+EA30+EA32+EA34+EA36+EA38+EA40+EA42</f>
        <v>123348</v>
      </c>
      <c r="EB19" s="2127"/>
      <c r="EC19" s="2127"/>
      <c r="ED19" s="2127"/>
      <c r="EE19" s="2127"/>
      <c r="EF19" s="2127"/>
      <c r="EG19" s="2127"/>
      <c r="EH19" s="2127"/>
      <c r="EI19" s="2127"/>
      <c r="EJ19" s="2127"/>
      <c r="EK19" s="2127"/>
      <c r="EL19" s="2127"/>
      <c r="EM19" s="2127"/>
      <c r="EN19" s="2127"/>
      <c r="EO19" s="2127"/>
      <c r="EP19" s="2127"/>
      <c r="EQ19" s="2128"/>
      <c r="ER19" s="2084">
        <f>AS19+BI19+CA19-CS19-DJ19+EA19</f>
        <v>4055866</v>
      </c>
      <c r="ES19" s="2085"/>
      <c r="ET19" s="2085"/>
      <c r="EU19" s="2085"/>
      <c r="EV19" s="2085"/>
      <c r="EW19" s="2085"/>
      <c r="EX19" s="2085"/>
      <c r="EY19" s="2085"/>
      <c r="EZ19" s="2085"/>
      <c r="FA19" s="2085"/>
      <c r="FB19" s="2085"/>
      <c r="FC19" s="2085"/>
      <c r="FD19" s="2085"/>
      <c r="FE19" s="2085"/>
      <c r="FF19" s="2085"/>
      <c r="FG19" s="2129"/>
    </row>
    <row r="20" spans="1:163" ht="3.95" customHeight="1">
      <c r="A20" s="335"/>
      <c r="B20" s="2107"/>
      <c r="C20" s="2107"/>
      <c r="D20" s="2107"/>
      <c r="E20" s="2107"/>
      <c r="F20" s="2107"/>
      <c r="G20" s="2107"/>
      <c r="H20" s="2107"/>
      <c r="I20" s="2107"/>
      <c r="J20" s="2107"/>
      <c r="K20" s="2107"/>
      <c r="L20" s="2107"/>
      <c r="M20" s="2107"/>
      <c r="N20" s="2107"/>
      <c r="O20" s="2107"/>
      <c r="P20" s="2107"/>
      <c r="Q20" s="2107"/>
      <c r="R20" s="2107"/>
      <c r="S20" s="2107"/>
      <c r="T20" s="2107"/>
      <c r="U20" s="2107"/>
      <c r="V20" s="2107"/>
      <c r="W20" s="2108"/>
      <c r="X20" s="2109"/>
      <c r="Y20" s="2109"/>
      <c r="Z20" s="2109"/>
      <c r="AA20" s="2109"/>
      <c r="AB20" s="2109"/>
      <c r="AC20" s="2109"/>
      <c r="AD20" s="2109"/>
      <c r="AE20" s="2110"/>
      <c r="AF20" s="332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2132"/>
      <c r="AT20" s="2030"/>
      <c r="AU20" s="2030"/>
      <c r="AV20" s="2030"/>
      <c r="AW20" s="2030"/>
      <c r="AX20" s="2030"/>
      <c r="AY20" s="2030"/>
      <c r="AZ20" s="2030"/>
      <c r="BA20" s="2030"/>
      <c r="BB20" s="2030"/>
      <c r="BC20" s="2030"/>
      <c r="BD20" s="2030"/>
      <c r="BE20" s="2030"/>
      <c r="BF20" s="2030"/>
      <c r="BG20" s="2030"/>
      <c r="BH20" s="2030"/>
      <c r="BI20" s="2087"/>
      <c r="BJ20" s="2088"/>
      <c r="BK20" s="2088"/>
      <c r="BL20" s="2088"/>
      <c r="BM20" s="2088"/>
      <c r="BN20" s="2088"/>
      <c r="BO20" s="2088"/>
      <c r="BP20" s="2088"/>
      <c r="BQ20" s="2088"/>
      <c r="BR20" s="2088"/>
      <c r="BS20" s="2088"/>
      <c r="BT20" s="2088"/>
      <c r="BU20" s="2088"/>
      <c r="BV20" s="2088"/>
      <c r="BW20" s="2088"/>
      <c r="BX20" s="2088"/>
      <c r="BY20" s="2088"/>
      <c r="BZ20" s="2089"/>
      <c r="CA20" s="2087"/>
      <c r="CB20" s="2088"/>
      <c r="CC20" s="2088"/>
      <c r="CD20" s="2088"/>
      <c r="CE20" s="2088"/>
      <c r="CF20" s="2088"/>
      <c r="CG20" s="2088"/>
      <c r="CH20" s="2088"/>
      <c r="CI20" s="2088"/>
      <c r="CJ20" s="2088"/>
      <c r="CK20" s="2088"/>
      <c r="CL20" s="2088"/>
      <c r="CM20" s="2088"/>
      <c r="CN20" s="2088"/>
      <c r="CO20" s="2088"/>
      <c r="CP20" s="2088"/>
      <c r="CQ20" s="2088"/>
      <c r="CR20" s="2089"/>
      <c r="CS20" s="2119"/>
      <c r="CT20" s="2120"/>
      <c r="CU20" s="2120"/>
      <c r="CV20" s="2120"/>
      <c r="CW20" s="2120"/>
      <c r="CX20" s="2120"/>
      <c r="CY20" s="2120"/>
      <c r="CZ20" s="2120"/>
      <c r="DA20" s="2120"/>
      <c r="DB20" s="2120"/>
      <c r="DC20" s="2120"/>
      <c r="DD20" s="2120"/>
      <c r="DE20" s="2120"/>
      <c r="DF20" s="2120"/>
      <c r="DG20" s="2120"/>
      <c r="DH20" s="2120"/>
      <c r="DI20" s="2121"/>
      <c r="DJ20" s="2119"/>
      <c r="DK20" s="2120"/>
      <c r="DL20" s="2120"/>
      <c r="DM20" s="2120"/>
      <c r="DN20" s="2120"/>
      <c r="DO20" s="2120"/>
      <c r="DP20" s="2120"/>
      <c r="DQ20" s="2120"/>
      <c r="DR20" s="2120"/>
      <c r="DS20" s="2120"/>
      <c r="DT20" s="2120"/>
      <c r="DU20" s="2120"/>
      <c r="DV20" s="2120"/>
      <c r="DW20" s="2120"/>
      <c r="DX20" s="2120"/>
      <c r="DY20" s="2120"/>
      <c r="DZ20" s="2121"/>
      <c r="EA20" s="2119"/>
      <c r="EB20" s="2120"/>
      <c r="EC20" s="2120"/>
      <c r="ED20" s="2120"/>
      <c r="EE20" s="2120"/>
      <c r="EF20" s="2120"/>
      <c r="EG20" s="2120"/>
      <c r="EH20" s="2120"/>
      <c r="EI20" s="2120"/>
      <c r="EJ20" s="2120"/>
      <c r="EK20" s="2120"/>
      <c r="EL20" s="2120"/>
      <c r="EM20" s="2120"/>
      <c r="EN20" s="2120"/>
      <c r="EO20" s="2120"/>
      <c r="EP20" s="2120"/>
      <c r="EQ20" s="2121"/>
      <c r="ER20" s="2087"/>
      <c r="ES20" s="2088"/>
      <c r="ET20" s="2088"/>
      <c r="EU20" s="2088"/>
      <c r="EV20" s="2088"/>
      <c r="EW20" s="2088"/>
      <c r="EX20" s="2088"/>
      <c r="EY20" s="2088"/>
      <c r="EZ20" s="2088"/>
      <c r="FA20" s="2088"/>
      <c r="FB20" s="2088"/>
      <c r="FC20" s="2088"/>
      <c r="FD20" s="2088"/>
      <c r="FE20" s="2088"/>
      <c r="FF20" s="2088"/>
      <c r="FG20" s="2123"/>
    </row>
    <row r="21" spans="1:163" ht="17.25" customHeight="1">
      <c r="A21" s="317"/>
      <c r="B21" s="2130" t="s">
        <v>136</v>
      </c>
      <c r="C21" s="2130"/>
      <c r="D21" s="2130"/>
      <c r="E21" s="2130"/>
      <c r="F21" s="2130"/>
      <c r="G21" s="2130"/>
      <c r="H21" s="2130"/>
      <c r="I21" s="2130"/>
      <c r="J21" s="2130"/>
      <c r="K21" s="2130"/>
      <c r="L21" s="2130"/>
      <c r="M21" s="2130"/>
      <c r="N21" s="2130"/>
      <c r="O21" s="2130"/>
      <c r="P21" s="2130"/>
      <c r="Q21" s="2130"/>
      <c r="R21" s="2130"/>
      <c r="S21" s="2130"/>
      <c r="T21" s="2130"/>
      <c r="U21" s="2130"/>
      <c r="V21" s="2131"/>
      <c r="W21" s="2009"/>
      <c r="X21" s="2010"/>
      <c r="Y21" s="2010"/>
      <c r="Z21" s="2010"/>
      <c r="AA21" s="2010"/>
      <c r="AB21" s="2010"/>
      <c r="AC21" s="2010"/>
      <c r="AD21" s="2010"/>
      <c r="AE21" s="2011"/>
      <c r="AF21" s="317"/>
      <c r="AG21" s="318"/>
      <c r="AH21" s="318"/>
      <c r="AI21" s="318"/>
      <c r="AJ21" s="318"/>
      <c r="AK21" s="319" t="s">
        <v>122</v>
      </c>
      <c r="AL21" s="2012" t="s">
        <v>352</v>
      </c>
      <c r="AM21" s="2012"/>
      <c r="AN21" s="2012"/>
      <c r="AO21" s="320" t="s">
        <v>226</v>
      </c>
      <c r="AP21" s="320"/>
      <c r="AQ21" s="320"/>
      <c r="AR21" s="320"/>
      <c r="AS21" s="2021">
        <v>1010691</v>
      </c>
      <c r="AT21" s="2022"/>
      <c r="AU21" s="2022"/>
      <c r="AV21" s="2022"/>
      <c r="AW21" s="2022"/>
      <c r="AX21" s="2022"/>
      <c r="AY21" s="2022"/>
      <c r="AZ21" s="2022"/>
      <c r="BA21" s="2022"/>
      <c r="BB21" s="2022"/>
      <c r="BC21" s="2022"/>
      <c r="BD21" s="2022"/>
      <c r="BE21" s="2022"/>
      <c r="BF21" s="2022"/>
      <c r="BG21" s="2022"/>
      <c r="BH21" s="2022"/>
      <c r="BI21" s="2061">
        <v>700000</v>
      </c>
      <c r="BJ21" s="2022"/>
      <c r="BK21" s="2022"/>
      <c r="BL21" s="2022"/>
      <c r="BM21" s="2022"/>
      <c r="BN21" s="2022"/>
      <c r="BO21" s="2022"/>
      <c r="BP21" s="2022"/>
      <c r="BQ21" s="2022"/>
      <c r="BR21" s="2022"/>
      <c r="BS21" s="2022"/>
      <c r="BT21" s="2022"/>
      <c r="BU21" s="2022"/>
      <c r="BV21" s="2022"/>
      <c r="BW21" s="2022"/>
      <c r="BX21" s="2022"/>
      <c r="BY21" s="2022"/>
      <c r="BZ21" s="2023"/>
      <c r="CA21" s="2061">
        <v>0</v>
      </c>
      <c r="CB21" s="2022"/>
      <c r="CC21" s="2022"/>
      <c r="CD21" s="2022"/>
      <c r="CE21" s="2022"/>
      <c r="CF21" s="2022"/>
      <c r="CG21" s="2022"/>
      <c r="CH21" s="2022"/>
      <c r="CI21" s="2022"/>
      <c r="CJ21" s="2022"/>
      <c r="CK21" s="2022"/>
      <c r="CL21" s="2022"/>
      <c r="CM21" s="2022"/>
      <c r="CN21" s="2022"/>
      <c r="CO21" s="2022"/>
      <c r="CP21" s="2022"/>
      <c r="CQ21" s="2022"/>
      <c r="CR21" s="2023"/>
      <c r="CS21" s="2134">
        <f>1010691</f>
        <v>1010691</v>
      </c>
      <c r="CT21" s="2135"/>
      <c r="CU21" s="2135"/>
      <c r="CV21" s="2135"/>
      <c r="CW21" s="2135"/>
      <c r="CX21" s="2135"/>
      <c r="CY21" s="2135"/>
      <c r="CZ21" s="2135"/>
      <c r="DA21" s="2135"/>
      <c r="DB21" s="2135"/>
      <c r="DC21" s="2135"/>
      <c r="DD21" s="2135"/>
      <c r="DE21" s="2135"/>
      <c r="DF21" s="2135"/>
      <c r="DG21" s="2135"/>
      <c r="DH21" s="2135"/>
      <c r="DI21" s="2136"/>
      <c r="DJ21" s="2134">
        <v>0</v>
      </c>
      <c r="DK21" s="2135"/>
      <c r="DL21" s="2135"/>
      <c r="DM21" s="2135"/>
      <c r="DN21" s="2135"/>
      <c r="DO21" s="2135"/>
      <c r="DP21" s="2135"/>
      <c r="DQ21" s="2135"/>
      <c r="DR21" s="2135"/>
      <c r="DS21" s="2135"/>
      <c r="DT21" s="2135"/>
      <c r="DU21" s="2135"/>
      <c r="DV21" s="2135"/>
      <c r="DW21" s="2135"/>
      <c r="DX21" s="2135"/>
      <c r="DY21" s="2135"/>
      <c r="DZ21" s="2136"/>
      <c r="EA21" s="2134">
        <v>120691</v>
      </c>
      <c r="EB21" s="2135"/>
      <c r="EC21" s="2135"/>
      <c r="ED21" s="2135"/>
      <c r="EE21" s="2135"/>
      <c r="EF21" s="2135"/>
      <c r="EG21" s="2135"/>
      <c r="EH21" s="2135"/>
      <c r="EI21" s="2135"/>
      <c r="EJ21" s="2135"/>
      <c r="EK21" s="2135"/>
      <c r="EL21" s="2135"/>
      <c r="EM21" s="2135"/>
      <c r="EN21" s="2135"/>
      <c r="EO21" s="2135"/>
      <c r="EP21" s="2135"/>
      <c r="EQ21" s="2136"/>
      <c r="ER21" s="2057">
        <f>AS21+BI21+CA21-CS21-DJ21+EA21</f>
        <v>820691</v>
      </c>
      <c r="ES21" s="2058"/>
      <c r="ET21" s="2058"/>
      <c r="EU21" s="2058"/>
      <c r="EV21" s="2058"/>
      <c r="EW21" s="2058"/>
      <c r="EX21" s="2058"/>
      <c r="EY21" s="2058"/>
      <c r="EZ21" s="2058"/>
      <c r="FA21" s="2058"/>
      <c r="FB21" s="2058"/>
      <c r="FC21" s="2058"/>
      <c r="FD21" s="2058"/>
      <c r="FE21" s="2058"/>
      <c r="FF21" s="2058"/>
      <c r="FG21" s="2059"/>
    </row>
    <row r="22" spans="1:163" ht="17.25" customHeight="1">
      <c r="A22" s="316"/>
      <c r="B22" s="2019" t="s">
        <v>551</v>
      </c>
      <c r="C22" s="2019"/>
      <c r="D22" s="2019"/>
      <c r="E22" s="2019"/>
      <c r="F22" s="2019"/>
      <c r="G22" s="2019"/>
      <c r="H22" s="2019"/>
      <c r="I22" s="2019"/>
      <c r="J22" s="2019"/>
      <c r="K22" s="2019"/>
      <c r="L22" s="2019"/>
      <c r="M22" s="2019"/>
      <c r="N22" s="2019"/>
      <c r="O22" s="2019"/>
      <c r="P22" s="2019"/>
      <c r="Q22" s="2019"/>
      <c r="R22" s="2019"/>
      <c r="S22" s="2019"/>
      <c r="T22" s="2019"/>
      <c r="U22" s="2019"/>
      <c r="V22" s="2020"/>
      <c r="W22" s="2009"/>
      <c r="X22" s="2010"/>
      <c r="Y22" s="2010"/>
      <c r="Z22" s="2010"/>
      <c r="AA22" s="2010"/>
      <c r="AB22" s="2010"/>
      <c r="AC22" s="2010"/>
      <c r="AD22" s="2010"/>
      <c r="AE22" s="2011"/>
      <c r="AF22" s="317"/>
      <c r="AG22" s="318"/>
      <c r="AH22" s="318"/>
      <c r="AI22" s="318"/>
      <c r="AJ22" s="318"/>
      <c r="AK22" s="319" t="s">
        <v>122</v>
      </c>
      <c r="AL22" s="2012" t="s">
        <v>350</v>
      </c>
      <c r="AM22" s="2012"/>
      <c r="AN22" s="2012"/>
      <c r="AO22" s="320" t="s">
        <v>227</v>
      </c>
      <c r="AP22" s="320"/>
      <c r="AQ22" s="320"/>
      <c r="AR22" s="320"/>
      <c r="AS22" s="2021">
        <v>231349</v>
      </c>
      <c r="AT22" s="2022"/>
      <c r="AU22" s="2022"/>
      <c r="AV22" s="2022"/>
      <c r="AW22" s="2022"/>
      <c r="AX22" s="2022"/>
      <c r="AY22" s="2022"/>
      <c r="AZ22" s="2022"/>
      <c r="BA22" s="2022"/>
      <c r="BB22" s="2022"/>
      <c r="BC22" s="2022"/>
      <c r="BD22" s="2022"/>
      <c r="BE22" s="2022"/>
      <c r="BF22" s="2022"/>
      <c r="BG22" s="2022"/>
      <c r="BH22" s="2022"/>
      <c r="BI22" s="2061">
        <v>1670000</v>
      </c>
      <c r="BJ22" s="2022"/>
      <c r="BK22" s="2022"/>
      <c r="BL22" s="2022"/>
      <c r="BM22" s="2022"/>
      <c r="BN22" s="2022"/>
      <c r="BO22" s="2022"/>
      <c r="BP22" s="2022"/>
      <c r="BQ22" s="2022"/>
      <c r="BR22" s="2022"/>
      <c r="BS22" s="2022"/>
      <c r="BT22" s="2022"/>
      <c r="BU22" s="2022"/>
      <c r="BV22" s="2022"/>
      <c r="BW22" s="2022"/>
      <c r="BX22" s="2022"/>
      <c r="BY22" s="2022"/>
      <c r="BZ22" s="2023"/>
      <c r="CA22" s="2061">
        <v>0</v>
      </c>
      <c r="CB22" s="2022"/>
      <c r="CC22" s="2022"/>
      <c r="CD22" s="2022"/>
      <c r="CE22" s="2022"/>
      <c r="CF22" s="2022"/>
      <c r="CG22" s="2022"/>
      <c r="CH22" s="2022"/>
      <c r="CI22" s="2022"/>
      <c r="CJ22" s="2022"/>
      <c r="CK22" s="2022"/>
      <c r="CL22" s="2022"/>
      <c r="CM22" s="2022"/>
      <c r="CN22" s="2022"/>
      <c r="CO22" s="2022"/>
      <c r="CP22" s="2022"/>
      <c r="CQ22" s="2022"/>
      <c r="CR22" s="2023"/>
      <c r="CS22" s="2134">
        <f>1011349+1</f>
        <v>1011350</v>
      </c>
      <c r="CT22" s="2135"/>
      <c r="CU22" s="2135"/>
      <c r="CV22" s="2135"/>
      <c r="CW22" s="2135"/>
      <c r="CX22" s="2135"/>
      <c r="CY22" s="2135"/>
      <c r="CZ22" s="2135"/>
      <c r="DA22" s="2135"/>
      <c r="DB22" s="2135"/>
      <c r="DC22" s="2135"/>
      <c r="DD22" s="2135"/>
      <c r="DE22" s="2135"/>
      <c r="DF22" s="2135"/>
      <c r="DG22" s="2135"/>
      <c r="DH22" s="2135"/>
      <c r="DI22" s="2136"/>
      <c r="DJ22" s="2134">
        <v>0</v>
      </c>
      <c r="DK22" s="2135"/>
      <c r="DL22" s="2135"/>
      <c r="DM22" s="2135"/>
      <c r="DN22" s="2135"/>
      <c r="DO22" s="2135"/>
      <c r="DP22" s="2135"/>
      <c r="DQ22" s="2135"/>
      <c r="DR22" s="2135"/>
      <c r="DS22" s="2135"/>
      <c r="DT22" s="2135"/>
      <c r="DU22" s="2135"/>
      <c r="DV22" s="2135"/>
      <c r="DW22" s="2135"/>
      <c r="DX22" s="2135"/>
      <c r="DY22" s="2135"/>
      <c r="DZ22" s="2136"/>
      <c r="EA22" s="2134">
        <v>120692</v>
      </c>
      <c r="EB22" s="2135"/>
      <c r="EC22" s="2135"/>
      <c r="ED22" s="2135"/>
      <c r="EE22" s="2135"/>
      <c r="EF22" s="2135"/>
      <c r="EG22" s="2135"/>
      <c r="EH22" s="2135"/>
      <c r="EI22" s="2135"/>
      <c r="EJ22" s="2135"/>
      <c r="EK22" s="2135"/>
      <c r="EL22" s="2135"/>
      <c r="EM22" s="2135"/>
      <c r="EN22" s="2135"/>
      <c r="EO22" s="2135"/>
      <c r="EP22" s="2135"/>
      <c r="EQ22" s="2136"/>
      <c r="ER22" s="2057">
        <f t="shared" ref="ER22:ER36" si="1">AS22+BI22+CA22-CS22-DJ22+EA22</f>
        <v>1010691</v>
      </c>
      <c r="ES22" s="2058"/>
      <c r="ET22" s="2058"/>
      <c r="EU22" s="2058"/>
      <c r="EV22" s="2058"/>
      <c r="EW22" s="2058"/>
      <c r="EX22" s="2058"/>
      <c r="EY22" s="2058"/>
      <c r="EZ22" s="2058"/>
      <c r="FA22" s="2058"/>
      <c r="FB22" s="2058"/>
      <c r="FC22" s="2058"/>
      <c r="FD22" s="2058"/>
      <c r="FE22" s="2058"/>
      <c r="FF22" s="2058"/>
      <c r="FG22" s="2059"/>
    </row>
    <row r="23" spans="1:163" ht="17.25" customHeight="1">
      <c r="A23" s="317"/>
      <c r="B23" s="2069" t="s">
        <v>552</v>
      </c>
      <c r="C23" s="2069"/>
      <c r="D23" s="2069"/>
      <c r="E23" s="2069"/>
      <c r="F23" s="2069"/>
      <c r="G23" s="2069"/>
      <c r="H23" s="2069"/>
      <c r="I23" s="2069"/>
      <c r="J23" s="2069"/>
      <c r="K23" s="2069"/>
      <c r="L23" s="2069"/>
      <c r="M23" s="2069"/>
      <c r="N23" s="2069"/>
      <c r="O23" s="2069"/>
      <c r="P23" s="2069"/>
      <c r="Q23" s="2069"/>
      <c r="R23" s="2069"/>
      <c r="S23" s="2069"/>
      <c r="T23" s="2069"/>
      <c r="U23" s="2069"/>
      <c r="V23" s="2070"/>
      <c r="W23" s="2009"/>
      <c r="X23" s="2010"/>
      <c r="Y23" s="2010"/>
      <c r="Z23" s="2010"/>
      <c r="AA23" s="2010"/>
      <c r="AB23" s="2010"/>
      <c r="AC23" s="2010"/>
      <c r="AD23" s="2010"/>
      <c r="AE23" s="2011"/>
      <c r="AF23" s="317"/>
      <c r="AG23" s="318"/>
      <c r="AH23" s="318"/>
      <c r="AI23" s="318"/>
      <c r="AJ23" s="318"/>
      <c r="AK23" s="319" t="s">
        <v>122</v>
      </c>
      <c r="AL23" s="2012" t="s">
        <v>352</v>
      </c>
      <c r="AM23" s="2012"/>
      <c r="AN23" s="2012"/>
      <c r="AO23" s="320" t="s">
        <v>226</v>
      </c>
      <c r="AP23" s="320"/>
      <c r="AQ23" s="320"/>
      <c r="AR23" s="320"/>
      <c r="AS23" s="2021">
        <v>2060295</v>
      </c>
      <c r="AT23" s="2022"/>
      <c r="AU23" s="2022"/>
      <c r="AV23" s="2022"/>
      <c r="AW23" s="2022"/>
      <c r="AX23" s="2022"/>
      <c r="AY23" s="2022"/>
      <c r="AZ23" s="2022"/>
      <c r="BA23" s="2022"/>
      <c r="BB23" s="2022"/>
      <c r="BC23" s="2022"/>
      <c r="BD23" s="2022"/>
      <c r="BE23" s="2022"/>
      <c r="BF23" s="2022"/>
      <c r="BG23" s="2022"/>
      <c r="BH23" s="2022"/>
      <c r="BI23" s="2061">
        <f>4647139-26</f>
        <v>4647113</v>
      </c>
      <c r="BJ23" s="2022"/>
      <c r="BK23" s="2022"/>
      <c r="BL23" s="2022"/>
      <c r="BM23" s="2022"/>
      <c r="BN23" s="2022"/>
      <c r="BO23" s="2022"/>
      <c r="BP23" s="2022"/>
      <c r="BQ23" s="2022"/>
      <c r="BR23" s="2022"/>
      <c r="BS23" s="2022"/>
      <c r="BT23" s="2022"/>
      <c r="BU23" s="2022"/>
      <c r="BV23" s="2022"/>
      <c r="BW23" s="2022"/>
      <c r="BX23" s="2022"/>
      <c r="BY23" s="2022"/>
      <c r="BZ23" s="2023"/>
      <c r="CA23" s="2061">
        <v>0</v>
      </c>
      <c r="CB23" s="2022"/>
      <c r="CC23" s="2022"/>
      <c r="CD23" s="2022"/>
      <c r="CE23" s="2022"/>
      <c r="CF23" s="2022"/>
      <c r="CG23" s="2022"/>
      <c r="CH23" s="2022"/>
      <c r="CI23" s="2022"/>
      <c r="CJ23" s="2022"/>
      <c r="CK23" s="2022"/>
      <c r="CL23" s="2022"/>
      <c r="CM23" s="2022"/>
      <c r="CN23" s="2022"/>
      <c r="CO23" s="2022"/>
      <c r="CP23" s="2022"/>
      <c r="CQ23" s="2022"/>
      <c r="CR23" s="2023"/>
      <c r="CS23" s="2134">
        <v>3039051</v>
      </c>
      <c r="CT23" s="2135"/>
      <c r="CU23" s="2135"/>
      <c r="CV23" s="2135"/>
      <c r="CW23" s="2135"/>
      <c r="CX23" s="2135"/>
      <c r="CY23" s="2135"/>
      <c r="CZ23" s="2135"/>
      <c r="DA23" s="2135"/>
      <c r="DB23" s="2135"/>
      <c r="DC23" s="2135"/>
      <c r="DD23" s="2135"/>
      <c r="DE23" s="2135"/>
      <c r="DF23" s="2135"/>
      <c r="DG23" s="2135"/>
      <c r="DH23" s="2135"/>
      <c r="DI23" s="2136"/>
      <c r="DJ23" s="2134">
        <v>77</v>
      </c>
      <c r="DK23" s="2135"/>
      <c r="DL23" s="2135"/>
      <c r="DM23" s="2135"/>
      <c r="DN23" s="2135"/>
      <c r="DO23" s="2135"/>
      <c r="DP23" s="2135"/>
      <c r="DQ23" s="2135"/>
      <c r="DR23" s="2135"/>
      <c r="DS23" s="2135"/>
      <c r="DT23" s="2135"/>
      <c r="DU23" s="2135"/>
      <c r="DV23" s="2135"/>
      <c r="DW23" s="2135"/>
      <c r="DX23" s="2135"/>
      <c r="DY23" s="2135"/>
      <c r="DZ23" s="2136"/>
      <c r="EA23" s="2134">
        <v>0</v>
      </c>
      <c r="EB23" s="2135"/>
      <c r="EC23" s="2135"/>
      <c r="ED23" s="2135"/>
      <c r="EE23" s="2135"/>
      <c r="EF23" s="2135"/>
      <c r="EG23" s="2135"/>
      <c r="EH23" s="2135"/>
      <c r="EI23" s="2135"/>
      <c r="EJ23" s="2135"/>
      <c r="EK23" s="2135"/>
      <c r="EL23" s="2135"/>
      <c r="EM23" s="2135"/>
      <c r="EN23" s="2135"/>
      <c r="EO23" s="2135"/>
      <c r="EP23" s="2135"/>
      <c r="EQ23" s="2136"/>
      <c r="ER23" s="2057">
        <f t="shared" si="1"/>
        <v>3668280</v>
      </c>
      <c r="ES23" s="2058"/>
      <c r="ET23" s="2058"/>
      <c r="EU23" s="2058"/>
      <c r="EV23" s="2058"/>
      <c r="EW23" s="2058"/>
      <c r="EX23" s="2058"/>
      <c r="EY23" s="2058"/>
      <c r="EZ23" s="2058"/>
      <c r="FA23" s="2058"/>
      <c r="FB23" s="2058"/>
      <c r="FC23" s="2058"/>
      <c r="FD23" s="2058"/>
      <c r="FE23" s="2058"/>
      <c r="FF23" s="2058"/>
      <c r="FG23" s="2059"/>
    </row>
    <row r="24" spans="1:163" ht="19.5" customHeight="1">
      <c r="A24" s="316"/>
      <c r="B24" s="2071"/>
      <c r="C24" s="2071"/>
      <c r="D24" s="2071"/>
      <c r="E24" s="2071"/>
      <c r="F24" s="2071"/>
      <c r="G24" s="2071"/>
      <c r="H24" s="2071"/>
      <c r="I24" s="2071"/>
      <c r="J24" s="2071"/>
      <c r="K24" s="2071"/>
      <c r="L24" s="2071"/>
      <c r="M24" s="2071"/>
      <c r="N24" s="2071"/>
      <c r="O24" s="2071"/>
      <c r="P24" s="2071"/>
      <c r="Q24" s="2071"/>
      <c r="R24" s="2071"/>
      <c r="S24" s="2071"/>
      <c r="T24" s="2071"/>
      <c r="U24" s="2071"/>
      <c r="V24" s="2072"/>
      <c r="W24" s="2009"/>
      <c r="X24" s="2010"/>
      <c r="Y24" s="2010"/>
      <c r="Z24" s="2010"/>
      <c r="AA24" s="2010"/>
      <c r="AB24" s="2010"/>
      <c r="AC24" s="2010"/>
      <c r="AD24" s="2010"/>
      <c r="AE24" s="2011"/>
      <c r="AF24" s="317"/>
      <c r="AG24" s="318"/>
      <c r="AH24" s="318"/>
      <c r="AI24" s="318"/>
      <c r="AJ24" s="318"/>
      <c r="AK24" s="319" t="s">
        <v>122</v>
      </c>
      <c r="AL24" s="2012" t="s">
        <v>350</v>
      </c>
      <c r="AM24" s="2012"/>
      <c r="AN24" s="2012"/>
      <c r="AO24" s="320" t="s">
        <v>227</v>
      </c>
      <c r="AP24" s="320"/>
      <c r="AQ24" s="320"/>
      <c r="AR24" s="320"/>
      <c r="AS24" s="2021">
        <v>2458900</v>
      </c>
      <c r="AT24" s="2022"/>
      <c r="AU24" s="2022"/>
      <c r="AV24" s="2022"/>
      <c r="AW24" s="2022"/>
      <c r="AX24" s="2022"/>
      <c r="AY24" s="2022"/>
      <c r="AZ24" s="2022"/>
      <c r="BA24" s="2022"/>
      <c r="BB24" s="2022"/>
      <c r="BC24" s="2022"/>
      <c r="BD24" s="2022"/>
      <c r="BE24" s="2022"/>
      <c r="BF24" s="2022"/>
      <c r="BG24" s="2022"/>
      <c r="BH24" s="2022"/>
      <c r="BI24" s="2061">
        <v>3156561</v>
      </c>
      <c r="BJ24" s="2022"/>
      <c r="BK24" s="2022"/>
      <c r="BL24" s="2022"/>
      <c r="BM24" s="2022"/>
      <c r="BN24" s="2022"/>
      <c r="BO24" s="2022"/>
      <c r="BP24" s="2022"/>
      <c r="BQ24" s="2022"/>
      <c r="BR24" s="2022"/>
      <c r="BS24" s="2022"/>
      <c r="BT24" s="2022"/>
      <c r="BU24" s="2022"/>
      <c r="BV24" s="2022"/>
      <c r="BW24" s="2022"/>
      <c r="BX24" s="2022"/>
      <c r="BY24" s="2022"/>
      <c r="BZ24" s="2023"/>
      <c r="CA24" s="2061">
        <v>0</v>
      </c>
      <c r="CB24" s="2022"/>
      <c r="CC24" s="2022"/>
      <c r="CD24" s="2022"/>
      <c r="CE24" s="2022"/>
      <c r="CF24" s="2022"/>
      <c r="CG24" s="2022"/>
      <c r="CH24" s="2022"/>
      <c r="CI24" s="2022"/>
      <c r="CJ24" s="2022"/>
      <c r="CK24" s="2022"/>
      <c r="CL24" s="2022"/>
      <c r="CM24" s="2022"/>
      <c r="CN24" s="2022"/>
      <c r="CO24" s="2022"/>
      <c r="CP24" s="2022"/>
      <c r="CQ24" s="2022"/>
      <c r="CR24" s="2023"/>
      <c r="CS24" s="2134">
        <v>3555007</v>
      </c>
      <c r="CT24" s="2135"/>
      <c r="CU24" s="2135"/>
      <c r="CV24" s="2135"/>
      <c r="CW24" s="2135"/>
      <c r="CX24" s="2135"/>
      <c r="CY24" s="2135"/>
      <c r="CZ24" s="2135"/>
      <c r="DA24" s="2135"/>
      <c r="DB24" s="2135"/>
      <c r="DC24" s="2135"/>
      <c r="DD24" s="2135"/>
      <c r="DE24" s="2135"/>
      <c r="DF24" s="2135"/>
      <c r="DG24" s="2135"/>
      <c r="DH24" s="2135"/>
      <c r="DI24" s="2136"/>
      <c r="DJ24" s="2134">
        <v>159</v>
      </c>
      <c r="DK24" s="2135"/>
      <c r="DL24" s="2135"/>
      <c r="DM24" s="2135"/>
      <c r="DN24" s="2135"/>
      <c r="DO24" s="2135"/>
      <c r="DP24" s="2135"/>
      <c r="DQ24" s="2135"/>
      <c r="DR24" s="2135"/>
      <c r="DS24" s="2135"/>
      <c r="DT24" s="2135"/>
      <c r="DU24" s="2135"/>
      <c r="DV24" s="2135"/>
      <c r="DW24" s="2135"/>
      <c r="DX24" s="2135"/>
      <c r="DY24" s="2135"/>
      <c r="DZ24" s="2136"/>
      <c r="EA24" s="2134">
        <v>0</v>
      </c>
      <c r="EB24" s="2135"/>
      <c r="EC24" s="2135"/>
      <c r="ED24" s="2135"/>
      <c r="EE24" s="2135"/>
      <c r="EF24" s="2135"/>
      <c r="EG24" s="2135"/>
      <c r="EH24" s="2135"/>
      <c r="EI24" s="2135"/>
      <c r="EJ24" s="2135"/>
      <c r="EK24" s="2135"/>
      <c r="EL24" s="2135"/>
      <c r="EM24" s="2135"/>
      <c r="EN24" s="2135"/>
      <c r="EO24" s="2135"/>
      <c r="EP24" s="2135"/>
      <c r="EQ24" s="2136"/>
      <c r="ER24" s="2057">
        <f t="shared" si="1"/>
        <v>2060295</v>
      </c>
      <c r="ES24" s="2058"/>
      <c r="ET24" s="2058"/>
      <c r="EU24" s="2058"/>
      <c r="EV24" s="2058"/>
      <c r="EW24" s="2058"/>
      <c r="EX24" s="2058"/>
      <c r="EY24" s="2058"/>
      <c r="EZ24" s="2058"/>
      <c r="FA24" s="2058"/>
      <c r="FB24" s="2058"/>
      <c r="FC24" s="2058"/>
      <c r="FD24" s="2058"/>
      <c r="FE24" s="2058"/>
      <c r="FF24" s="2058"/>
      <c r="FG24" s="2059"/>
    </row>
    <row r="25" spans="1:163" ht="17.25" customHeight="1">
      <c r="A25" s="317"/>
      <c r="B25" s="2069" t="s">
        <v>553</v>
      </c>
      <c r="C25" s="2069"/>
      <c r="D25" s="2069"/>
      <c r="E25" s="2069"/>
      <c r="F25" s="2069"/>
      <c r="G25" s="2069"/>
      <c r="H25" s="2069"/>
      <c r="I25" s="2069"/>
      <c r="J25" s="2069"/>
      <c r="K25" s="2069"/>
      <c r="L25" s="2069"/>
      <c r="M25" s="2069"/>
      <c r="N25" s="2069"/>
      <c r="O25" s="2069"/>
      <c r="P25" s="2069"/>
      <c r="Q25" s="2069"/>
      <c r="R25" s="2069"/>
      <c r="S25" s="2069"/>
      <c r="T25" s="2069"/>
      <c r="U25" s="2069"/>
      <c r="V25" s="2070"/>
      <c r="W25" s="2009"/>
      <c r="X25" s="2010"/>
      <c r="Y25" s="2010"/>
      <c r="Z25" s="2010"/>
      <c r="AA25" s="2010"/>
      <c r="AB25" s="2010"/>
      <c r="AC25" s="2010"/>
      <c r="AD25" s="2010"/>
      <c r="AE25" s="2011"/>
      <c r="AF25" s="317"/>
      <c r="AG25" s="318"/>
      <c r="AH25" s="318"/>
      <c r="AI25" s="318"/>
      <c r="AJ25" s="318"/>
      <c r="AK25" s="319" t="s">
        <v>122</v>
      </c>
      <c r="AL25" s="2012" t="s">
        <v>352</v>
      </c>
      <c r="AM25" s="2012"/>
      <c r="AN25" s="2012"/>
      <c r="AO25" s="320" t="s">
        <v>226</v>
      </c>
      <c r="AP25" s="320"/>
      <c r="AQ25" s="320"/>
      <c r="AR25" s="320"/>
      <c r="AS25" s="2021">
        <v>214734</v>
      </c>
      <c r="AT25" s="2022"/>
      <c r="AU25" s="2022"/>
      <c r="AV25" s="2022"/>
      <c r="AW25" s="2022"/>
      <c r="AX25" s="2022"/>
      <c r="AY25" s="2022"/>
      <c r="AZ25" s="2022"/>
      <c r="BA25" s="2022"/>
      <c r="BB25" s="2022"/>
      <c r="BC25" s="2022"/>
      <c r="BD25" s="2022"/>
      <c r="BE25" s="2022"/>
      <c r="BF25" s="2022"/>
      <c r="BG25" s="2022"/>
      <c r="BH25" s="2022"/>
      <c r="BI25" s="2061">
        <v>623921</v>
      </c>
      <c r="BJ25" s="2022"/>
      <c r="BK25" s="2022"/>
      <c r="BL25" s="2022"/>
      <c r="BM25" s="2022"/>
      <c r="BN25" s="2022"/>
      <c r="BO25" s="2022"/>
      <c r="BP25" s="2022"/>
      <c r="BQ25" s="2022"/>
      <c r="BR25" s="2022"/>
      <c r="BS25" s="2022"/>
      <c r="BT25" s="2022"/>
      <c r="BU25" s="2022"/>
      <c r="BV25" s="2022"/>
      <c r="BW25" s="2022"/>
      <c r="BX25" s="2022"/>
      <c r="BY25" s="2022"/>
      <c r="BZ25" s="2023"/>
      <c r="CA25" s="2061">
        <v>704</v>
      </c>
      <c r="CB25" s="2022"/>
      <c r="CC25" s="2022"/>
      <c r="CD25" s="2022"/>
      <c r="CE25" s="2022"/>
      <c r="CF25" s="2022"/>
      <c r="CG25" s="2022"/>
      <c r="CH25" s="2022"/>
      <c r="CI25" s="2022"/>
      <c r="CJ25" s="2022"/>
      <c r="CK25" s="2022"/>
      <c r="CL25" s="2022"/>
      <c r="CM25" s="2022"/>
      <c r="CN25" s="2022"/>
      <c r="CO25" s="2022"/>
      <c r="CP25" s="2022"/>
      <c r="CQ25" s="2022"/>
      <c r="CR25" s="2023"/>
      <c r="CS25" s="2134">
        <v>601719</v>
      </c>
      <c r="CT25" s="2135"/>
      <c r="CU25" s="2135"/>
      <c r="CV25" s="2135"/>
      <c r="CW25" s="2135"/>
      <c r="CX25" s="2135"/>
      <c r="CY25" s="2135"/>
      <c r="CZ25" s="2135"/>
      <c r="DA25" s="2135"/>
      <c r="DB25" s="2135"/>
      <c r="DC25" s="2135"/>
      <c r="DD25" s="2135"/>
      <c r="DE25" s="2135"/>
      <c r="DF25" s="2135"/>
      <c r="DG25" s="2135"/>
      <c r="DH25" s="2135"/>
      <c r="DI25" s="2136"/>
      <c r="DJ25" s="2134">
        <v>4013</v>
      </c>
      <c r="DK25" s="2135"/>
      <c r="DL25" s="2135"/>
      <c r="DM25" s="2135"/>
      <c r="DN25" s="2135"/>
      <c r="DO25" s="2135"/>
      <c r="DP25" s="2135"/>
      <c r="DQ25" s="2135"/>
      <c r="DR25" s="2135"/>
      <c r="DS25" s="2135"/>
      <c r="DT25" s="2135"/>
      <c r="DU25" s="2135"/>
      <c r="DV25" s="2135"/>
      <c r="DW25" s="2135"/>
      <c r="DX25" s="2135"/>
      <c r="DY25" s="2135"/>
      <c r="DZ25" s="2136"/>
      <c r="EA25" s="2134">
        <v>0</v>
      </c>
      <c r="EB25" s="2135"/>
      <c r="EC25" s="2135"/>
      <c r="ED25" s="2135"/>
      <c r="EE25" s="2135"/>
      <c r="EF25" s="2135"/>
      <c r="EG25" s="2135"/>
      <c r="EH25" s="2135"/>
      <c r="EI25" s="2135"/>
      <c r="EJ25" s="2135"/>
      <c r="EK25" s="2135"/>
      <c r="EL25" s="2135"/>
      <c r="EM25" s="2135"/>
      <c r="EN25" s="2135"/>
      <c r="EO25" s="2135"/>
      <c r="EP25" s="2135"/>
      <c r="EQ25" s="2136"/>
      <c r="ER25" s="2057">
        <f t="shared" si="1"/>
        <v>233627</v>
      </c>
      <c r="ES25" s="2058"/>
      <c r="ET25" s="2058"/>
      <c r="EU25" s="2058"/>
      <c r="EV25" s="2058"/>
      <c r="EW25" s="2058"/>
      <c r="EX25" s="2058"/>
      <c r="EY25" s="2058"/>
      <c r="EZ25" s="2058"/>
      <c r="FA25" s="2058"/>
      <c r="FB25" s="2058"/>
      <c r="FC25" s="2058"/>
      <c r="FD25" s="2058"/>
      <c r="FE25" s="2058"/>
      <c r="FF25" s="2058"/>
      <c r="FG25" s="2059"/>
    </row>
    <row r="26" spans="1:163" ht="18.75" customHeight="1">
      <c r="A26" s="316"/>
      <c r="B26" s="2071"/>
      <c r="C26" s="2071"/>
      <c r="D26" s="2071"/>
      <c r="E26" s="2071"/>
      <c r="F26" s="2071"/>
      <c r="G26" s="2071"/>
      <c r="H26" s="2071"/>
      <c r="I26" s="2071"/>
      <c r="J26" s="2071"/>
      <c r="K26" s="2071"/>
      <c r="L26" s="2071"/>
      <c r="M26" s="2071"/>
      <c r="N26" s="2071"/>
      <c r="O26" s="2071"/>
      <c r="P26" s="2071"/>
      <c r="Q26" s="2071"/>
      <c r="R26" s="2071"/>
      <c r="S26" s="2071"/>
      <c r="T26" s="2071"/>
      <c r="U26" s="2071"/>
      <c r="V26" s="2072"/>
      <c r="W26" s="2009"/>
      <c r="X26" s="2010"/>
      <c r="Y26" s="2010"/>
      <c r="Z26" s="2010"/>
      <c r="AA26" s="2010"/>
      <c r="AB26" s="2010"/>
      <c r="AC26" s="2010"/>
      <c r="AD26" s="2010"/>
      <c r="AE26" s="2011"/>
      <c r="AF26" s="317"/>
      <c r="AG26" s="318"/>
      <c r="AH26" s="318"/>
      <c r="AI26" s="318"/>
      <c r="AJ26" s="318"/>
      <c r="AK26" s="319" t="s">
        <v>122</v>
      </c>
      <c r="AL26" s="2012" t="s">
        <v>350</v>
      </c>
      <c r="AM26" s="2012"/>
      <c r="AN26" s="2012"/>
      <c r="AO26" s="320" t="s">
        <v>227</v>
      </c>
      <c r="AP26" s="320"/>
      <c r="AQ26" s="320"/>
      <c r="AR26" s="320"/>
      <c r="AS26" s="2021">
        <v>237858</v>
      </c>
      <c r="AT26" s="2022"/>
      <c r="AU26" s="2022"/>
      <c r="AV26" s="2022"/>
      <c r="AW26" s="2022"/>
      <c r="AX26" s="2022"/>
      <c r="AY26" s="2022"/>
      <c r="AZ26" s="2022"/>
      <c r="BA26" s="2022"/>
      <c r="BB26" s="2022"/>
      <c r="BC26" s="2022"/>
      <c r="BD26" s="2022"/>
      <c r="BE26" s="2022"/>
      <c r="BF26" s="2022"/>
      <c r="BG26" s="2022"/>
      <c r="BH26" s="2022"/>
      <c r="BI26" s="2061">
        <v>695506</v>
      </c>
      <c r="BJ26" s="2022"/>
      <c r="BK26" s="2022"/>
      <c r="BL26" s="2022"/>
      <c r="BM26" s="2022"/>
      <c r="BN26" s="2022"/>
      <c r="BO26" s="2022"/>
      <c r="BP26" s="2022"/>
      <c r="BQ26" s="2022"/>
      <c r="BR26" s="2022"/>
      <c r="BS26" s="2022"/>
      <c r="BT26" s="2022"/>
      <c r="BU26" s="2022"/>
      <c r="BV26" s="2022"/>
      <c r="BW26" s="2022"/>
      <c r="BX26" s="2022"/>
      <c r="BY26" s="2022"/>
      <c r="BZ26" s="2023"/>
      <c r="CA26" s="2061">
        <v>756</v>
      </c>
      <c r="CB26" s="2022"/>
      <c r="CC26" s="2022"/>
      <c r="CD26" s="2022"/>
      <c r="CE26" s="2022"/>
      <c r="CF26" s="2022"/>
      <c r="CG26" s="2022"/>
      <c r="CH26" s="2022"/>
      <c r="CI26" s="2022"/>
      <c r="CJ26" s="2022"/>
      <c r="CK26" s="2022"/>
      <c r="CL26" s="2022"/>
      <c r="CM26" s="2022"/>
      <c r="CN26" s="2022"/>
      <c r="CO26" s="2022"/>
      <c r="CP26" s="2022"/>
      <c r="CQ26" s="2022"/>
      <c r="CR26" s="2023"/>
      <c r="CS26" s="2134">
        <v>717504</v>
      </c>
      <c r="CT26" s="2135"/>
      <c r="CU26" s="2135"/>
      <c r="CV26" s="2135"/>
      <c r="CW26" s="2135"/>
      <c r="CX26" s="2135"/>
      <c r="CY26" s="2135"/>
      <c r="CZ26" s="2135"/>
      <c r="DA26" s="2135"/>
      <c r="DB26" s="2135"/>
      <c r="DC26" s="2135"/>
      <c r="DD26" s="2135"/>
      <c r="DE26" s="2135"/>
      <c r="DF26" s="2135"/>
      <c r="DG26" s="2135"/>
      <c r="DH26" s="2135"/>
      <c r="DI26" s="2136"/>
      <c r="DJ26" s="2134">
        <v>1882</v>
      </c>
      <c r="DK26" s="2135"/>
      <c r="DL26" s="2135"/>
      <c r="DM26" s="2135"/>
      <c r="DN26" s="2135"/>
      <c r="DO26" s="2135"/>
      <c r="DP26" s="2135"/>
      <c r="DQ26" s="2135"/>
      <c r="DR26" s="2135"/>
      <c r="DS26" s="2135"/>
      <c r="DT26" s="2135"/>
      <c r="DU26" s="2135"/>
      <c r="DV26" s="2135"/>
      <c r="DW26" s="2135"/>
      <c r="DX26" s="2135"/>
      <c r="DY26" s="2135"/>
      <c r="DZ26" s="2136"/>
      <c r="EA26" s="2134">
        <v>0</v>
      </c>
      <c r="EB26" s="2135"/>
      <c r="EC26" s="2135"/>
      <c r="ED26" s="2135"/>
      <c r="EE26" s="2135"/>
      <c r="EF26" s="2135"/>
      <c r="EG26" s="2135"/>
      <c r="EH26" s="2135"/>
      <c r="EI26" s="2135"/>
      <c r="EJ26" s="2135"/>
      <c r="EK26" s="2135"/>
      <c r="EL26" s="2135"/>
      <c r="EM26" s="2135"/>
      <c r="EN26" s="2135"/>
      <c r="EO26" s="2135"/>
      <c r="EP26" s="2135"/>
      <c r="EQ26" s="2136"/>
      <c r="ER26" s="2057">
        <f t="shared" si="1"/>
        <v>214734</v>
      </c>
      <c r="ES26" s="2058"/>
      <c r="ET26" s="2058"/>
      <c r="EU26" s="2058"/>
      <c r="EV26" s="2058"/>
      <c r="EW26" s="2058"/>
      <c r="EX26" s="2058"/>
      <c r="EY26" s="2058"/>
      <c r="EZ26" s="2058"/>
      <c r="FA26" s="2058"/>
      <c r="FB26" s="2058"/>
      <c r="FC26" s="2058"/>
      <c r="FD26" s="2058"/>
      <c r="FE26" s="2058"/>
      <c r="FF26" s="2058"/>
      <c r="FG26" s="2059"/>
    </row>
    <row r="27" spans="1:163" ht="17.25" customHeight="1">
      <c r="A27" s="317"/>
      <c r="B27" s="2069" t="s">
        <v>554</v>
      </c>
      <c r="C27" s="2069"/>
      <c r="D27" s="2069"/>
      <c r="E27" s="2069"/>
      <c r="F27" s="2069"/>
      <c r="G27" s="2069"/>
      <c r="H27" s="2069"/>
      <c r="I27" s="2069"/>
      <c r="J27" s="2069"/>
      <c r="K27" s="2069"/>
      <c r="L27" s="2069"/>
      <c r="M27" s="2069"/>
      <c r="N27" s="2069"/>
      <c r="O27" s="2069"/>
      <c r="P27" s="2069"/>
      <c r="Q27" s="2069"/>
      <c r="R27" s="2069"/>
      <c r="S27" s="2069"/>
      <c r="T27" s="2069"/>
      <c r="U27" s="2069"/>
      <c r="V27" s="2070"/>
      <c r="W27" s="2009"/>
      <c r="X27" s="2010"/>
      <c r="Y27" s="2010"/>
      <c r="Z27" s="2010"/>
      <c r="AA27" s="2010"/>
      <c r="AB27" s="2010"/>
      <c r="AC27" s="2010"/>
      <c r="AD27" s="2010"/>
      <c r="AE27" s="2011"/>
      <c r="AF27" s="317"/>
      <c r="AG27" s="318"/>
      <c r="AH27" s="318"/>
      <c r="AI27" s="318"/>
      <c r="AJ27" s="318"/>
      <c r="AK27" s="319" t="s">
        <v>122</v>
      </c>
      <c r="AL27" s="2012" t="s">
        <v>352</v>
      </c>
      <c r="AM27" s="2012"/>
      <c r="AN27" s="2012"/>
      <c r="AO27" s="320" t="s">
        <v>226</v>
      </c>
      <c r="AP27" s="320"/>
      <c r="AQ27" s="320"/>
      <c r="AR27" s="320"/>
      <c r="AS27" s="2021">
        <v>69969</v>
      </c>
      <c r="AT27" s="2022"/>
      <c r="AU27" s="2022"/>
      <c r="AV27" s="2022"/>
      <c r="AW27" s="2022"/>
      <c r="AX27" s="2022"/>
      <c r="AY27" s="2022"/>
      <c r="AZ27" s="2022"/>
      <c r="BA27" s="2022"/>
      <c r="BB27" s="2022"/>
      <c r="BC27" s="2022"/>
      <c r="BD27" s="2022"/>
      <c r="BE27" s="2022"/>
      <c r="BF27" s="2022"/>
      <c r="BG27" s="2022"/>
      <c r="BH27" s="2022"/>
      <c r="BI27" s="2061">
        <v>85533</v>
      </c>
      <c r="BJ27" s="2022"/>
      <c r="BK27" s="2022"/>
      <c r="BL27" s="2022"/>
      <c r="BM27" s="2022"/>
      <c r="BN27" s="2022"/>
      <c r="BO27" s="2022"/>
      <c r="BP27" s="2022"/>
      <c r="BQ27" s="2022"/>
      <c r="BR27" s="2022"/>
      <c r="BS27" s="2022"/>
      <c r="BT27" s="2022"/>
      <c r="BU27" s="2022"/>
      <c r="BV27" s="2022"/>
      <c r="BW27" s="2022"/>
      <c r="BX27" s="2022"/>
      <c r="BY27" s="2022"/>
      <c r="BZ27" s="2023"/>
      <c r="CA27" s="2061">
        <v>0</v>
      </c>
      <c r="CB27" s="2022"/>
      <c r="CC27" s="2022"/>
      <c r="CD27" s="2022"/>
      <c r="CE27" s="2022"/>
      <c r="CF27" s="2022"/>
      <c r="CG27" s="2022"/>
      <c r="CH27" s="2022"/>
      <c r="CI27" s="2022"/>
      <c r="CJ27" s="2022"/>
      <c r="CK27" s="2022"/>
      <c r="CL27" s="2022"/>
      <c r="CM27" s="2022"/>
      <c r="CN27" s="2022"/>
      <c r="CO27" s="2022"/>
      <c r="CP27" s="2022"/>
      <c r="CQ27" s="2022"/>
      <c r="CR27" s="2023"/>
      <c r="CS27" s="2134">
        <v>40563</v>
      </c>
      <c r="CT27" s="2135"/>
      <c r="CU27" s="2135"/>
      <c r="CV27" s="2135"/>
      <c r="CW27" s="2135"/>
      <c r="CX27" s="2135"/>
      <c r="CY27" s="2135"/>
      <c r="CZ27" s="2135"/>
      <c r="DA27" s="2135"/>
      <c r="DB27" s="2135"/>
      <c r="DC27" s="2135"/>
      <c r="DD27" s="2135"/>
      <c r="DE27" s="2135"/>
      <c r="DF27" s="2135"/>
      <c r="DG27" s="2135"/>
      <c r="DH27" s="2135"/>
      <c r="DI27" s="2136"/>
      <c r="DJ27" s="2134">
        <v>8</v>
      </c>
      <c r="DK27" s="2135"/>
      <c r="DL27" s="2135"/>
      <c r="DM27" s="2135"/>
      <c r="DN27" s="2135"/>
      <c r="DO27" s="2135"/>
      <c r="DP27" s="2135"/>
      <c r="DQ27" s="2135"/>
      <c r="DR27" s="2135"/>
      <c r="DS27" s="2135"/>
      <c r="DT27" s="2135"/>
      <c r="DU27" s="2135"/>
      <c r="DV27" s="2135"/>
      <c r="DW27" s="2135"/>
      <c r="DX27" s="2135"/>
      <c r="DY27" s="2135"/>
      <c r="DZ27" s="2136"/>
      <c r="EA27" s="2134">
        <v>0</v>
      </c>
      <c r="EB27" s="2135"/>
      <c r="EC27" s="2135"/>
      <c r="ED27" s="2135"/>
      <c r="EE27" s="2135"/>
      <c r="EF27" s="2135"/>
      <c r="EG27" s="2135"/>
      <c r="EH27" s="2135"/>
      <c r="EI27" s="2135"/>
      <c r="EJ27" s="2135"/>
      <c r="EK27" s="2135"/>
      <c r="EL27" s="2135"/>
      <c r="EM27" s="2135"/>
      <c r="EN27" s="2135"/>
      <c r="EO27" s="2135"/>
      <c r="EP27" s="2135"/>
      <c r="EQ27" s="2136"/>
      <c r="ER27" s="2057">
        <f t="shared" si="1"/>
        <v>114931</v>
      </c>
      <c r="ES27" s="2058"/>
      <c r="ET27" s="2058"/>
      <c r="EU27" s="2058"/>
      <c r="EV27" s="2058"/>
      <c r="EW27" s="2058"/>
      <c r="EX27" s="2058"/>
      <c r="EY27" s="2058"/>
      <c r="EZ27" s="2058"/>
      <c r="FA27" s="2058"/>
      <c r="FB27" s="2058"/>
      <c r="FC27" s="2058"/>
      <c r="FD27" s="2058"/>
      <c r="FE27" s="2058"/>
      <c r="FF27" s="2058"/>
      <c r="FG27" s="2059"/>
    </row>
    <row r="28" spans="1:163" ht="15" customHeight="1">
      <c r="A28" s="316"/>
      <c r="B28" s="2071"/>
      <c r="C28" s="2071"/>
      <c r="D28" s="2071"/>
      <c r="E28" s="2071"/>
      <c r="F28" s="2071"/>
      <c r="G28" s="2071"/>
      <c r="H28" s="2071"/>
      <c r="I28" s="2071"/>
      <c r="J28" s="2071"/>
      <c r="K28" s="2071"/>
      <c r="L28" s="2071"/>
      <c r="M28" s="2071"/>
      <c r="N28" s="2071"/>
      <c r="O28" s="2071"/>
      <c r="P28" s="2071"/>
      <c r="Q28" s="2071"/>
      <c r="R28" s="2071"/>
      <c r="S28" s="2071"/>
      <c r="T28" s="2071"/>
      <c r="U28" s="2071"/>
      <c r="V28" s="2072"/>
      <c r="W28" s="2009"/>
      <c r="X28" s="2010"/>
      <c r="Y28" s="2010"/>
      <c r="Z28" s="2010"/>
      <c r="AA28" s="2010"/>
      <c r="AB28" s="2010"/>
      <c r="AC28" s="2010"/>
      <c r="AD28" s="2010"/>
      <c r="AE28" s="2011"/>
      <c r="AF28" s="317"/>
      <c r="AG28" s="318"/>
      <c r="AH28" s="318"/>
      <c r="AI28" s="318"/>
      <c r="AJ28" s="318"/>
      <c r="AK28" s="319" t="s">
        <v>122</v>
      </c>
      <c r="AL28" s="2012" t="s">
        <v>350</v>
      </c>
      <c r="AM28" s="2012"/>
      <c r="AN28" s="2012"/>
      <c r="AO28" s="320" t="s">
        <v>227</v>
      </c>
      <c r="AP28" s="320"/>
      <c r="AQ28" s="320"/>
      <c r="AR28" s="320"/>
      <c r="AS28" s="2021">
        <v>83994</v>
      </c>
      <c r="AT28" s="2022"/>
      <c r="AU28" s="2022"/>
      <c r="AV28" s="2022"/>
      <c r="AW28" s="2022"/>
      <c r="AX28" s="2022"/>
      <c r="AY28" s="2022"/>
      <c r="AZ28" s="2022"/>
      <c r="BA28" s="2022"/>
      <c r="BB28" s="2022"/>
      <c r="BC28" s="2022"/>
      <c r="BD28" s="2022"/>
      <c r="BE28" s="2022"/>
      <c r="BF28" s="2022"/>
      <c r="BG28" s="2022"/>
      <c r="BH28" s="2022"/>
      <c r="BI28" s="2061">
        <v>93890</v>
      </c>
      <c r="BJ28" s="2022"/>
      <c r="BK28" s="2022"/>
      <c r="BL28" s="2022"/>
      <c r="BM28" s="2022"/>
      <c r="BN28" s="2022"/>
      <c r="BO28" s="2022"/>
      <c r="BP28" s="2022"/>
      <c r="BQ28" s="2022"/>
      <c r="BR28" s="2022"/>
      <c r="BS28" s="2022"/>
      <c r="BT28" s="2022"/>
      <c r="BU28" s="2022"/>
      <c r="BV28" s="2022"/>
      <c r="BW28" s="2022"/>
      <c r="BX28" s="2022"/>
      <c r="BY28" s="2022"/>
      <c r="BZ28" s="2023"/>
      <c r="CA28" s="2061">
        <v>3237</v>
      </c>
      <c r="CB28" s="2022"/>
      <c r="CC28" s="2022"/>
      <c r="CD28" s="2022"/>
      <c r="CE28" s="2022"/>
      <c r="CF28" s="2022"/>
      <c r="CG28" s="2022"/>
      <c r="CH28" s="2022"/>
      <c r="CI28" s="2022"/>
      <c r="CJ28" s="2022"/>
      <c r="CK28" s="2022"/>
      <c r="CL28" s="2022"/>
      <c r="CM28" s="2022"/>
      <c r="CN28" s="2022"/>
      <c r="CO28" s="2022"/>
      <c r="CP28" s="2022"/>
      <c r="CQ28" s="2022"/>
      <c r="CR28" s="2023"/>
      <c r="CS28" s="2134">
        <v>110121</v>
      </c>
      <c r="CT28" s="2135"/>
      <c r="CU28" s="2135"/>
      <c r="CV28" s="2135"/>
      <c r="CW28" s="2135"/>
      <c r="CX28" s="2135"/>
      <c r="CY28" s="2135"/>
      <c r="CZ28" s="2135"/>
      <c r="DA28" s="2135"/>
      <c r="DB28" s="2135"/>
      <c r="DC28" s="2135"/>
      <c r="DD28" s="2135"/>
      <c r="DE28" s="2135"/>
      <c r="DF28" s="2135"/>
      <c r="DG28" s="2135"/>
      <c r="DH28" s="2135"/>
      <c r="DI28" s="2136"/>
      <c r="DJ28" s="2134">
        <v>1031</v>
      </c>
      <c r="DK28" s="2135"/>
      <c r="DL28" s="2135"/>
      <c r="DM28" s="2135"/>
      <c r="DN28" s="2135"/>
      <c r="DO28" s="2135"/>
      <c r="DP28" s="2135"/>
      <c r="DQ28" s="2135"/>
      <c r="DR28" s="2135"/>
      <c r="DS28" s="2135"/>
      <c r="DT28" s="2135"/>
      <c r="DU28" s="2135"/>
      <c r="DV28" s="2135"/>
      <c r="DW28" s="2135"/>
      <c r="DX28" s="2135"/>
      <c r="DY28" s="2135"/>
      <c r="DZ28" s="2136"/>
      <c r="EA28" s="2134">
        <v>0</v>
      </c>
      <c r="EB28" s="2135"/>
      <c r="EC28" s="2135"/>
      <c r="ED28" s="2135"/>
      <c r="EE28" s="2135"/>
      <c r="EF28" s="2135"/>
      <c r="EG28" s="2135"/>
      <c r="EH28" s="2135"/>
      <c r="EI28" s="2135"/>
      <c r="EJ28" s="2135"/>
      <c r="EK28" s="2135"/>
      <c r="EL28" s="2135"/>
      <c r="EM28" s="2135"/>
      <c r="EN28" s="2135"/>
      <c r="EO28" s="2135"/>
      <c r="EP28" s="2135"/>
      <c r="EQ28" s="2136"/>
      <c r="ER28" s="2057">
        <f t="shared" si="1"/>
        <v>69969</v>
      </c>
      <c r="ES28" s="2058"/>
      <c r="ET28" s="2058"/>
      <c r="EU28" s="2058"/>
      <c r="EV28" s="2058"/>
      <c r="EW28" s="2058"/>
      <c r="EX28" s="2058"/>
      <c r="EY28" s="2058"/>
      <c r="EZ28" s="2058"/>
      <c r="FA28" s="2058"/>
      <c r="FB28" s="2058"/>
      <c r="FC28" s="2058"/>
      <c r="FD28" s="2058"/>
      <c r="FE28" s="2058"/>
      <c r="FF28" s="2058"/>
      <c r="FG28" s="2059"/>
    </row>
    <row r="29" spans="1:163" ht="17.25" customHeight="1">
      <c r="A29" s="317"/>
      <c r="B29" s="2069" t="s">
        <v>555</v>
      </c>
      <c r="C29" s="2069"/>
      <c r="D29" s="2069"/>
      <c r="E29" s="2069"/>
      <c r="F29" s="2069"/>
      <c r="G29" s="2069"/>
      <c r="H29" s="2069"/>
      <c r="I29" s="2069"/>
      <c r="J29" s="2069"/>
      <c r="K29" s="2069"/>
      <c r="L29" s="2069"/>
      <c r="M29" s="2069"/>
      <c r="N29" s="2069"/>
      <c r="O29" s="2069"/>
      <c r="P29" s="2069"/>
      <c r="Q29" s="2069"/>
      <c r="R29" s="2069"/>
      <c r="S29" s="2069"/>
      <c r="T29" s="2069"/>
      <c r="U29" s="2069"/>
      <c r="V29" s="2070"/>
      <c r="W29" s="2009"/>
      <c r="X29" s="2010"/>
      <c r="Y29" s="2010"/>
      <c r="Z29" s="2010"/>
      <c r="AA29" s="2010"/>
      <c r="AB29" s="2010"/>
      <c r="AC29" s="2010"/>
      <c r="AD29" s="2010"/>
      <c r="AE29" s="2011"/>
      <c r="AF29" s="317"/>
      <c r="AG29" s="318"/>
      <c r="AH29" s="318"/>
      <c r="AI29" s="318"/>
      <c r="AJ29" s="318"/>
      <c r="AK29" s="319" t="s">
        <v>122</v>
      </c>
      <c r="AL29" s="2012" t="s">
        <v>352</v>
      </c>
      <c r="AM29" s="2012"/>
      <c r="AN29" s="2012"/>
      <c r="AO29" s="320" t="s">
        <v>226</v>
      </c>
      <c r="AP29" s="320"/>
      <c r="AQ29" s="320"/>
      <c r="AR29" s="320"/>
      <c r="AS29" s="2021">
        <v>32587</v>
      </c>
      <c r="AT29" s="2022"/>
      <c r="AU29" s="2022"/>
      <c r="AV29" s="2022"/>
      <c r="AW29" s="2022"/>
      <c r="AX29" s="2022"/>
      <c r="AY29" s="2022"/>
      <c r="AZ29" s="2022"/>
      <c r="BA29" s="2022"/>
      <c r="BB29" s="2022"/>
      <c r="BC29" s="2022"/>
      <c r="BD29" s="2022"/>
      <c r="BE29" s="2022"/>
      <c r="BF29" s="2022"/>
      <c r="BG29" s="2022"/>
      <c r="BH29" s="2022"/>
      <c r="BI29" s="2061">
        <v>205351</v>
      </c>
      <c r="BJ29" s="2022"/>
      <c r="BK29" s="2022"/>
      <c r="BL29" s="2022"/>
      <c r="BM29" s="2022"/>
      <c r="BN29" s="2022"/>
      <c r="BO29" s="2022"/>
      <c r="BP29" s="2022"/>
      <c r="BQ29" s="2022"/>
      <c r="BR29" s="2022"/>
      <c r="BS29" s="2022"/>
      <c r="BT29" s="2022"/>
      <c r="BU29" s="2022"/>
      <c r="BV29" s="2022"/>
      <c r="BW29" s="2022"/>
      <c r="BX29" s="2022"/>
      <c r="BY29" s="2022"/>
      <c r="BZ29" s="2023"/>
      <c r="CA29" s="2061">
        <v>3626</v>
      </c>
      <c r="CB29" s="2022"/>
      <c r="CC29" s="2022"/>
      <c r="CD29" s="2022"/>
      <c r="CE29" s="2022"/>
      <c r="CF29" s="2022"/>
      <c r="CG29" s="2022"/>
      <c r="CH29" s="2022"/>
      <c r="CI29" s="2022"/>
      <c r="CJ29" s="2022"/>
      <c r="CK29" s="2022"/>
      <c r="CL29" s="2022"/>
      <c r="CM29" s="2022"/>
      <c r="CN29" s="2022"/>
      <c r="CO29" s="2022"/>
      <c r="CP29" s="2022"/>
      <c r="CQ29" s="2022"/>
      <c r="CR29" s="2023"/>
      <c r="CS29" s="2134">
        <v>170264</v>
      </c>
      <c r="CT29" s="2135"/>
      <c r="CU29" s="2135"/>
      <c r="CV29" s="2135"/>
      <c r="CW29" s="2135"/>
      <c r="CX29" s="2135"/>
      <c r="CY29" s="2135"/>
      <c r="CZ29" s="2135"/>
      <c r="DA29" s="2135"/>
      <c r="DB29" s="2135"/>
      <c r="DC29" s="2135"/>
      <c r="DD29" s="2135"/>
      <c r="DE29" s="2135"/>
      <c r="DF29" s="2135"/>
      <c r="DG29" s="2135"/>
      <c r="DH29" s="2135"/>
      <c r="DI29" s="2136"/>
      <c r="DJ29" s="2134">
        <v>851</v>
      </c>
      <c r="DK29" s="2135"/>
      <c r="DL29" s="2135"/>
      <c r="DM29" s="2135"/>
      <c r="DN29" s="2135"/>
      <c r="DO29" s="2135"/>
      <c r="DP29" s="2135"/>
      <c r="DQ29" s="2135"/>
      <c r="DR29" s="2135"/>
      <c r="DS29" s="2135"/>
      <c r="DT29" s="2135"/>
      <c r="DU29" s="2135"/>
      <c r="DV29" s="2135"/>
      <c r="DW29" s="2135"/>
      <c r="DX29" s="2135"/>
      <c r="DY29" s="2135"/>
      <c r="DZ29" s="2136"/>
      <c r="EA29" s="2134">
        <v>0</v>
      </c>
      <c r="EB29" s="2135"/>
      <c r="EC29" s="2135"/>
      <c r="ED29" s="2135"/>
      <c r="EE29" s="2135"/>
      <c r="EF29" s="2135"/>
      <c r="EG29" s="2135"/>
      <c r="EH29" s="2135"/>
      <c r="EI29" s="2135"/>
      <c r="EJ29" s="2135"/>
      <c r="EK29" s="2135"/>
      <c r="EL29" s="2135"/>
      <c r="EM29" s="2135"/>
      <c r="EN29" s="2135"/>
      <c r="EO29" s="2135"/>
      <c r="EP29" s="2135"/>
      <c r="EQ29" s="2136"/>
      <c r="ER29" s="2057">
        <f t="shared" si="1"/>
        <v>70449</v>
      </c>
      <c r="ES29" s="2058"/>
      <c r="ET29" s="2058"/>
      <c r="EU29" s="2058"/>
      <c r="EV29" s="2058"/>
      <c r="EW29" s="2058"/>
      <c r="EX29" s="2058"/>
      <c r="EY29" s="2058"/>
      <c r="EZ29" s="2058"/>
      <c r="FA29" s="2058"/>
      <c r="FB29" s="2058"/>
      <c r="FC29" s="2058"/>
      <c r="FD29" s="2058"/>
      <c r="FE29" s="2058"/>
      <c r="FF29" s="2058"/>
      <c r="FG29" s="2059"/>
    </row>
    <row r="30" spans="1:163" ht="18.75" customHeight="1">
      <c r="A30" s="316"/>
      <c r="B30" s="2071"/>
      <c r="C30" s="2071"/>
      <c r="D30" s="2071"/>
      <c r="E30" s="2071"/>
      <c r="F30" s="2071"/>
      <c r="G30" s="2071"/>
      <c r="H30" s="2071"/>
      <c r="I30" s="2071"/>
      <c r="J30" s="2071"/>
      <c r="K30" s="2071"/>
      <c r="L30" s="2071"/>
      <c r="M30" s="2071"/>
      <c r="N30" s="2071"/>
      <c r="O30" s="2071"/>
      <c r="P30" s="2071"/>
      <c r="Q30" s="2071"/>
      <c r="R30" s="2071"/>
      <c r="S30" s="2071"/>
      <c r="T30" s="2071"/>
      <c r="U30" s="2071"/>
      <c r="V30" s="2072"/>
      <c r="W30" s="2009"/>
      <c r="X30" s="2010"/>
      <c r="Y30" s="2010"/>
      <c r="Z30" s="2010"/>
      <c r="AA30" s="2010"/>
      <c r="AB30" s="2010"/>
      <c r="AC30" s="2010"/>
      <c r="AD30" s="2010"/>
      <c r="AE30" s="2011"/>
      <c r="AF30" s="317"/>
      <c r="AG30" s="318"/>
      <c r="AH30" s="318"/>
      <c r="AI30" s="318"/>
      <c r="AJ30" s="318"/>
      <c r="AK30" s="319" t="s">
        <v>122</v>
      </c>
      <c r="AL30" s="2012" t="s">
        <v>350</v>
      </c>
      <c r="AM30" s="2012"/>
      <c r="AN30" s="2012"/>
      <c r="AO30" s="320" t="s">
        <v>227</v>
      </c>
      <c r="AP30" s="320"/>
      <c r="AQ30" s="320"/>
      <c r="AR30" s="320"/>
      <c r="AS30" s="2021">
        <v>43364</v>
      </c>
      <c r="AT30" s="2022"/>
      <c r="AU30" s="2022"/>
      <c r="AV30" s="2022"/>
      <c r="AW30" s="2022"/>
      <c r="AX30" s="2022"/>
      <c r="AY30" s="2022"/>
      <c r="AZ30" s="2022"/>
      <c r="BA30" s="2022"/>
      <c r="BB30" s="2022"/>
      <c r="BC30" s="2022"/>
      <c r="BD30" s="2022"/>
      <c r="BE30" s="2022"/>
      <c r="BF30" s="2022"/>
      <c r="BG30" s="2022"/>
      <c r="BH30" s="2022"/>
      <c r="BI30" s="2061">
        <v>154906</v>
      </c>
      <c r="BJ30" s="2022"/>
      <c r="BK30" s="2022"/>
      <c r="BL30" s="2022"/>
      <c r="BM30" s="2022"/>
      <c r="BN30" s="2022"/>
      <c r="BO30" s="2022"/>
      <c r="BP30" s="2022"/>
      <c r="BQ30" s="2022"/>
      <c r="BR30" s="2022"/>
      <c r="BS30" s="2022"/>
      <c r="BT30" s="2022"/>
      <c r="BU30" s="2022"/>
      <c r="BV30" s="2022"/>
      <c r="BW30" s="2022"/>
      <c r="BX30" s="2022"/>
      <c r="BY30" s="2022"/>
      <c r="BZ30" s="2023"/>
      <c r="CA30" s="2061">
        <v>0</v>
      </c>
      <c r="CB30" s="2022"/>
      <c r="CC30" s="2022"/>
      <c r="CD30" s="2022"/>
      <c r="CE30" s="2022"/>
      <c r="CF30" s="2022"/>
      <c r="CG30" s="2022"/>
      <c r="CH30" s="2022"/>
      <c r="CI30" s="2022"/>
      <c r="CJ30" s="2022"/>
      <c r="CK30" s="2022"/>
      <c r="CL30" s="2022"/>
      <c r="CM30" s="2022"/>
      <c r="CN30" s="2022"/>
      <c r="CO30" s="2022"/>
      <c r="CP30" s="2022"/>
      <c r="CQ30" s="2022"/>
      <c r="CR30" s="2023"/>
      <c r="CS30" s="2134">
        <v>159712</v>
      </c>
      <c r="CT30" s="2135"/>
      <c r="CU30" s="2135"/>
      <c r="CV30" s="2135"/>
      <c r="CW30" s="2135"/>
      <c r="CX30" s="2135"/>
      <c r="CY30" s="2135"/>
      <c r="CZ30" s="2135"/>
      <c r="DA30" s="2135"/>
      <c r="DB30" s="2135"/>
      <c r="DC30" s="2135"/>
      <c r="DD30" s="2135"/>
      <c r="DE30" s="2135"/>
      <c r="DF30" s="2135"/>
      <c r="DG30" s="2135"/>
      <c r="DH30" s="2135"/>
      <c r="DI30" s="2136"/>
      <c r="DJ30" s="2134">
        <v>5971</v>
      </c>
      <c r="DK30" s="2135"/>
      <c r="DL30" s="2135"/>
      <c r="DM30" s="2135"/>
      <c r="DN30" s="2135"/>
      <c r="DO30" s="2135"/>
      <c r="DP30" s="2135"/>
      <c r="DQ30" s="2135"/>
      <c r="DR30" s="2135"/>
      <c r="DS30" s="2135"/>
      <c r="DT30" s="2135"/>
      <c r="DU30" s="2135"/>
      <c r="DV30" s="2135"/>
      <c r="DW30" s="2135"/>
      <c r="DX30" s="2135"/>
      <c r="DY30" s="2135"/>
      <c r="DZ30" s="2136"/>
      <c r="EA30" s="2134">
        <v>0</v>
      </c>
      <c r="EB30" s="2135"/>
      <c r="EC30" s="2135"/>
      <c r="ED30" s="2135"/>
      <c r="EE30" s="2135"/>
      <c r="EF30" s="2135"/>
      <c r="EG30" s="2135"/>
      <c r="EH30" s="2135"/>
      <c r="EI30" s="2135"/>
      <c r="EJ30" s="2135"/>
      <c r="EK30" s="2135"/>
      <c r="EL30" s="2135"/>
      <c r="EM30" s="2135"/>
      <c r="EN30" s="2135"/>
      <c r="EO30" s="2135"/>
      <c r="EP30" s="2135"/>
      <c r="EQ30" s="2136"/>
      <c r="ER30" s="2057">
        <f t="shared" si="1"/>
        <v>32587</v>
      </c>
      <c r="ES30" s="2058"/>
      <c r="ET30" s="2058"/>
      <c r="EU30" s="2058"/>
      <c r="EV30" s="2058"/>
      <c r="EW30" s="2058"/>
      <c r="EX30" s="2058"/>
      <c r="EY30" s="2058"/>
      <c r="EZ30" s="2058"/>
      <c r="FA30" s="2058"/>
      <c r="FB30" s="2058"/>
      <c r="FC30" s="2058"/>
      <c r="FD30" s="2058"/>
      <c r="FE30" s="2058"/>
      <c r="FF30" s="2058"/>
      <c r="FG30" s="2059"/>
    </row>
    <row r="31" spans="1:163" ht="17.25" customHeight="1">
      <c r="A31" s="317"/>
      <c r="B31" s="2069" t="s">
        <v>556</v>
      </c>
      <c r="C31" s="2069"/>
      <c r="D31" s="2069"/>
      <c r="E31" s="2069"/>
      <c r="F31" s="2069"/>
      <c r="G31" s="2069"/>
      <c r="H31" s="2069"/>
      <c r="I31" s="2069"/>
      <c r="J31" s="2069"/>
      <c r="K31" s="2069"/>
      <c r="L31" s="2069"/>
      <c r="M31" s="2069"/>
      <c r="N31" s="2069"/>
      <c r="O31" s="2069"/>
      <c r="P31" s="2069"/>
      <c r="Q31" s="2069"/>
      <c r="R31" s="2069"/>
      <c r="S31" s="2069"/>
      <c r="T31" s="2069"/>
      <c r="U31" s="2069"/>
      <c r="V31" s="2070"/>
      <c r="W31" s="2009"/>
      <c r="X31" s="2010"/>
      <c r="Y31" s="2010"/>
      <c r="Z31" s="2010"/>
      <c r="AA31" s="2010"/>
      <c r="AB31" s="2010"/>
      <c r="AC31" s="2010"/>
      <c r="AD31" s="2010"/>
      <c r="AE31" s="2011"/>
      <c r="AF31" s="317"/>
      <c r="AG31" s="318"/>
      <c r="AH31" s="318"/>
      <c r="AI31" s="318"/>
      <c r="AJ31" s="318"/>
      <c r="AK31" s="319" t="s">
        <v>122</v>
      </c>
      <c r="AL31" s="2012" t="s">
        <v>352</v>
      </c>
      <c r="AM31" s="2012"/>
      <c r="AN31" s="2012"/>
      <c r="AO31" s="320" t="s">
        <v>226</v>
      </c>
      <c r="AP31" s="320"/>
      <c r="AQ31" s="320"/>
      <c r="AR31" s="320"/>
      <c r="AS31" s="2021">
        <v>367918</v>
      </c>
      <c r="AT31" s="2022"/>
      <c r="AU31" s="2022"/>
      <c r="AV31" s="2022"/>
      <c r="AW31" s="2022"/>
      <c r="AX31" s="2022"/>
      <c r="AY31" s="2022"/>
      <c r="AZ31" s="2022"/>
      <c r="BA31" s="2022"/>
      <c r="BB31" s="2022"/>
      <c r="BC31" s="2022"/>
      <c r="BD31" s="2022"/>
      <c r="BE31" s="2022"/>
      <c r="BF31" s="2022"/>
      <c r="BG31" s="2022"/>
      <c r="BH31" s="2022"/>
      <c r="BI31" s="2061">
        <f>134067+25</f>
        <v>134092</v>
      </c>
      <c r="BJ31" s="2022"/>
      <c r="BK31" s="2022"/>
      <c r="BL31" s="2022"/>
      <c r="BM31" s="2022"/>
      <c r="BN31" s="2022"/>
      <c r="BO31" s="2022"/>
      <c r="BP31" s="2022"/>
      <c r="BQ31" s="2022"/>
      <c r="BR31" s="2022"/>
      <c r="BS31" s="2022"/>
      <c r="BT31" s="2022"/>
      <c r="BU31" s="2022"/>
      <c r="BV31" s="2022"/>
      <c r="BW31" s="2022"/>
      <c r="BX31" s="2022"/>
      <c r="BY31" s="2022"/>
      <c r="BZ31" s="2023"/>
      <c r="CA31" s="2061">
        <v>0</v>
      </c>
      <c r="CB31" s="2022"/>
      <c r="CC31" s="2022"/>
      <c r="CD31" s="2022"/>
      <c r="CE31" s="2022"/>
      <c r="CF31" s="2022"/>
      <c r="CG31" s="2022"/>
      <c r="CH31" s="2022"/>
      <c r="CI31" s="2022"/>
      <c r="CJ31" s="2022"/>
      <c r="CK31" s="2022"/>
      <c r="CL31" s="2022"/>
      <c r="CM31" s="2022"/>
      <c r="CN31" s="2022"/>
      <c r="CO31" s="2022"/>
      <c r="CP31" s="2022"/>
      <c r="CQ31" s="2022"/>
      <c r="CR31" s="2023"/>
      <c r="CS31" s="2134">
        <v>313675</v>
      </c>
      <c r="CT31" s="2135"/>
      <c r="CU31" s="2135"/>
      <c r="CV31" s="2135"/>
      <c r="CW31" s="2135"/>
      <c r="CX31" s="2135"/>
      <c r="CY31" s="2135"/>
      <c r="CZ31" s="2135"/>
      <c r="DA31" s="2135"/>
      <c r="DB31" s="2135"/>
      <c r="DC31" s="2135"/>
      <c r="DD31" s="2135"/>
      <c r="DE31" s="2135"/>
      <c r="DF31" s="2135"/>
      <c r="DG31" s="2135"/>
      <c r="DH31" s="2135"/>
      <c r="DI31" s="2136"/>
      <c r="DJ31" s="2134">
        <v>2397</v>
      </c>
      <c r="DK31" s="2135"/>
      <c r="DL31" s="2135"/>
      <c r="DM31" s="2135"/>
      <c r="DN31" s="2135"/>
      <c r="DO31" s="2135"/>
      <c r="DP31" s="2135"/>
      <c r="DQ31" s="2135"/>
      <c r="DR31" s="2135"/>
      <c r="DS31" s="2135"/>
      <c r="DT31" s="2135"/>
      <c r="DU31" s="2135"/>
      <c r="DV31" s="2135"/>
      <c r="DW31" s="2135"/>
      <c r="DX31" s="2135"/>
      <c r="DY31" s="2135"/>
      <c r="DZ31" s="2136"/>
      <c r="EA31" s="2134">
        <v>0</v>
      </c>
      <c r="EB31" s="2135"/>
      <c r="EC31" s="2135"/>
      <c r="ED31" s="2135"/>
      <c r="EE31" s="2135"/>
      <c r="EF31" s="2135"/>
      <c r="EG31" s="2135"/>
      <c r="EH31" s="2135"/>
      <c r="EI31" s="2135"/>
      <c r="EJ31" s="2135"/>
      <c r="EK31" s="2135"/>
      <c r="EL31" s="2135"/>
      <c r="EM31" s="2135"/>
      <c r="EN31" s="2135"/>
      <c r="EO31" s="2135"/>
      <c r="EP31" s="2135"/>
      <c r="EQ31" s="2136"/>
      <c r="ER31" s="2057">
        <f t="shared" si="1"/>
        <v>185938</v>
      </c>
      <c r="ES31" s="2058"/>
      <c r="ET31" s="2058"/>
      <c r="EU31" s="2058"/>
      <c r="EV31" s="2058"/>
      <c r="EW31" s="2058"/>
      <c r="EX31" s="2058"/>
      <c r="EY31" s="2058"/>
      <c r="EZ31" s="2058"/>
      <c r="FA31" s="2058"/>
      <c r="FB31" s="2058"/>
      <c r="FC31" s="2058"/>
      <c r="FD31" s="2058"/>
      <c r="FE31" s="2058"/>
      <c r="FF31" s="2058"/>
      <c r="FG31" s="2059"/>
    </row>
    <row r="32" spans="1:163" ht="14.25" customHeight="1">
      <c r="A32" s="316"/>
      <c r="B32" s="2071"/>
      <c r="C32" s="2071"/>
      <c r="D32" s="2071"/>
      <c r="E32" s="2071"/>
      <c r="F32" s="2071"/>
      <c r="G32" s="2071"/>
      <c r="H32" s="2071"/>
      <c r="I32" s="2071"/>
      <c r="J32" s="2071"/>
      <c r="K32" s="2071"/>
      <c r="L32" s="2071"/>
      <c r="M32" s="2071"/>
      <c r="N32" s="2071"/>
      <c r="O32" s="2071"/>
      <c r="P32" s="2071"/>
      <c r="Q32" s="2071"/>
      <c r="R32" s="2071"/>
      <c r="S32" s="2071"/>
      <c r="T32" s="2071"/>
      <c r="U32" s="2071"/>
      <c r="V32" s="2072"/>
      <c r="W32" s="2009"/>
      <c r="X32" s="2010"/>
      <c r="Y32" s="2010"/>
      <c r="Z32" s="2010"/>
      <c r="AA32" s="2010"/>
      <c r="AB32" s="2010"/>
      <c r="AC32" s="2010"/>
      <c r="AD32" s="2010"/>
      <c r="AE32" s="2011"/>
      <c r="AF32" s="317"/>
      <c r="AG32" s="318"/>
      <c r="AH32" s="318"/>
      <c r="AI32" s="318"/>
      <c r="AJ32" s="318"/>
      <c r="AK32" s="319" t="s">
        <v>122</v>
      </c>
      <c r="AL32" s="2012" t="s">
        <v>350</v>
      </c>
      <c r="AM32" s="2012"/>
      <c r="AN32" s="2012"/>
      <c r="AO32" s="320" t="s">
        <v>227</v>
      </c>
      <c r="AP32" s="320"/>
      <c r="AQ32" s="320"/>
      <c r="AR32" s="320"/>
      <c r="AS32" s="2021">
        <v>134848</v>
      </c>
      <c r="AT32" s="2022"/>
      <c r="AU32" s="2022"/>
      <c r="AV32" s="2022"/>
      <c r="AW32" s="2022"/>
      <c r="AX32" s="2022"/>
      <c r="AY32" s="2022"/>
      <c r="AZ32" s="2022"/>
      <c r="BA32" s="2022"/>
      <c r="BB32" s="2022"/>
      <c r="BC32" s="2022"/>
      <c r="BD32" s="2022"/>
      <c r="BE32" s="2022"/>
      <c r="BF32" s="2022"/>
      <c r="BG32" s="2022"/>
      <c r="BH32" s="2022"/>
      <c r="BI32" s="2061">
        <v>768722</v>
      </c>
      <c r="BJ32" s="2022"/>
      <c r="BK32" s="2022"/>
      <c r="BL32" s="2022"/>
      <c r="BM32" s="2022"/>
      <c r="BN32" s="2022"/>
      <c r="BO32" s="2022"/>
      <c r="BP32" s="2022"/>
      <c r="BQ32" s="2022"/>
      <c r="BR32" s="2022"/>
      <c r="BS32" s="2022"/>
      <c r="BT32" s="2022"/>
      <c r="BU32" s="2022"/>
      <c r="BV32" s="2022"/>
      <c r="BW32" s="2022"/>
      <c r="BX32" s="2022"/>
      <c r="BY32" s="2022"/>
      <c r="BZ32" s="2023"/>
      <c r="CA32" s="2061">
        <v>2998</v>
      </c>
      <c r="CB32" s="2022"/>
      <c r="CC32" s="2022"/>
      <c r="CD32" s="2022"/>
      <c r="CE32" s="2022"/>
      <c r="CF32" s="2022"/>
      <c r="CG32" s="2022"/>
      <c r="CH32" s="2022"/>
      <c r="CI32" s="2022"/>
      <c r="CJ32" s="2022"/>
      <c r="CK32" s="2022"/>
      <c r="CL32" s="2022"/>
      <c r="CM32" s="2022"/>
      <c r="CN32" s="2022"/>
      <c r="CO32" s="2022"/>
      <c r="CP32" s="2022"/>
      <c r="CQ32" s="2022"/>
      <c r="CR32" s="2023"/>
      <c r="CS32" s="2134">
        <v>533078</v>
      </c>
      <c r="CT32" s="2135"/>
      <c r="CU32" s="2135"/>
      <c r="CV32" s="2135"/>
      <c r="CW32" s="2135"/>
      <c r="CX32" s="2135"/>
      <c r="CY32" s="2135"/>
      <c r="CZ32" s="2135"/>
      <c r="DA32" s="2135"/>
      <c r="DB32" s="2135"/>
      <c r="DC32" s="2135"/>
      <c r="DD32" s="2135"/>
      <c r="DE32" s="2135"/>
      <c r="DF32" s="2135"/>
      <c r="DG32" s="2135"/>
      <c r="DH32" s="2135"/>
      <c r="DI32" s="2136"/>
      <c r="DJ32" s="2134">
        <v>5572</v>
      </c>
      <c r="DK32" s="2135"/>
      <c r="DL32" s="2135"/>
      <c r="DM32" s="2135"/>
      <c r="DN32" s="2135"/>
      <c r="DO32" s="2135"/>
      <c r="DP32" s="2135"/>
      <c r="DQ32" s="2135"/>
      <c r="DR32" s="2135"/>
      <c r="DS32" s="2135"/>
      <c r="DT32" s="2135"/>
      <c r="DU32" s="2135"/>
      <c r="DV32" s="2135"/>
      <c r="DW32" s="2135"/>
      <c r="DX32" s="2135"/>
      <c r="DY32" s="2135"/>
      <c r="DZ32" s="2136"/>
      <c r="EA32" s="2134">
        <v>0</v>
      </c>
      <c r="EB32" s="2135"/>
      <c r="EC32" s="2135"/>
      <c r="ED32" s="2135"/>
      <c r="EE32" s="2135"/>
      <c r="EF32" s="2135"/>
      <c r="EG32" s="2135"/>
      <c r="EH32" s="2135"/>
      <c r="EI32" s="2135"/>
      <c r="EJ32" s="2135"/>
      <c r="EK32" s="2135"/>
      <c r="EL32" s="2135"/>
      <c r="EM32" s="2135"/>
      <c r="EN32" s="2135"/>
      <c r="EO32" s="2135"/>
      <c r="EP32" s="2135"/>
      <c r="EQ32" s="2136"/>
      <c r="ER32" s="2057">
        <f t="shared" si="1"/>
        <v>367918</v>
      </c>
      <c r="ES32" s="2058"/>
      <c r="ET32" s="2058"/>
      <c r="EU32" s="2058"/>
      <c r="EV32" s="2058"/>
      <c r="EW32" s="2058"/>
      <c r="EX32" s="2058"/>
      <c r="EY32" s="2058"/>
      <c r="EZ32" s="2058"/>
      <c r="FA32" s="2058"/>
      <c r="FB32" s="2058"/>
      <c r="FC32" s="2058"/>
      <c r="FD32" s="2058"/>
      <c r="FE32" s="2058"/>
      <c r="FF32" s="2058"/>
      <c r="FG32" s="2059"/>
    </row>
    <row r="33" spans="1:163" ht="17.25" customHeight="1">
      <c r="A33" s="317"/>
      <c r="B33" s="2069" t="s">
        <v>557</v>
      </c>
      <c r="C33" s="2069"/>
      <c r="D33" s="2069"/>
      <c r="E33" s="2069"/>
      <c r="F33" s="2069"/>
      <c r="G33" s="2069"/>
      <c r="H33" s="2069"/>
      <c r="I33" s="2069"/>
      <c r="J33" s="2069"/>
      <c r="K33" s="2069"/>
      <c r="L33" s="2069"/>
      <c r="M33" s="2069"/>
      <c r="N33" s="2069"/>
      <c r="O33" s="2069"/>
      <c r="P33" s="2069"/>
      <c r="Q33" s="2069"/>
      <c r="R33" s="2069"/>
      <c r="S33" s="2069"/>
      <c r="T33" s="2069"/>
      <c r="U33" s="2069"/>
      <c r="V33" s="2070"/>
      <c r="W33" s="2009"/>
      <c r="X33" s="2010"/>
      <c r="Y33" s="2010"/>
      <c r="Z33" s="2010"/>
      <c r="AA33" s="2010"/>
      <c r="AB33" s="2010"/>
      <c r="AC33" s="2010"/>
      <c r="AD33" s="2010"/>
      <c r="AE33" s="2011"/>
      <c r="AF33" s="317"/>
      <c r="AG33" s="318"/>
      <c r="AH33" s="318"/>
      <c r="AI33" s="318"/>
      <c r="AJ33" s="318"/>
      <c r="AK33" s="319" t="s">
        <v>122</v>
      </c>
      <c r="AL33" s="2012" t="s">
        <v>352</v>
      </c>
      <c r="AM33" s="2012"/>
      <c r="AN33" s="2012"/>
      <c r="AO33" s="320" t="s">
        <v>226</v>
      </c>
      <c r="AP33" s="320"/>
      <c r="AQ33" s="320"/>
      <c r="AR33" s="320"/>
      <c r="AS33" s="2021">
        <v>85450</v>
      </c>
      <c r="AT33" s="2022"/>
      <c r="AU33" s="2022"/>
      <c r="AV33" s="2022"/>
      <c r="AW33" s="2022"/>
      <c r="AX33" s="2022"/>
      <c r="AY33" s="2022"/>
      <c r="AZ33" s="2022"/>
      <c r="BA33" s="2022"/>
      <c r="BB33" s="2022"/>
      <c r="BC33" s="2022"/>
      <c r="BD33" s="2022"/>
      <c r="BE33" s="2022"/>
      <c r="BF33" s="2022"/>
      <c r="BG33" s="2022"/>
      <c r="BH33" s="2022"/>
      <c r="BI33" s="2061">
        <v>1370495</v>
      </c>
      <c r="BJ33" s="2022"/>
      <c r="BK33" s="2022"/>
      <c r="BL33" s="2022"/>
      <c r="BM33" s="2022"/>
      <c r="BN33" s="2022"/>
      <c r="BO33" s="2022"/>
      <c r="BP33" s="2022"/>
      <c r="BQ33" s="2022"/>
      <c r="BR33" s="2022"/>
      <c r="BS33" s="2022"/>
      <c r="BT33" s="2022"/>
      <c r="BU33" s="2022"/>
      <c r="BV33" s="2022"/>
      <c r="BW33" s="2022"/>
      <c r="BX33" s="2022"/>
      <c r="BY33" s="2022"/>
      <c r="BZ33" s="2023"/>
      <c r="CA33" s="2061">
        <v>0</v>
      </c>
      <c r="CB33" s="2022"/>
      <c r="CC33" s="2022"/>
      <c r="CD33" s="2022"/>
      <c r="CE33" s="2022"/>
      <c r="CF33" s="2022"/>
      <c r="CG33" s="2022"/>
      <c r="CH33" s="2022"/>
      <c r="CI33" s="2022"/>
      <c r="CJ33" s="2022"/>
      <c r="CK33" s="2022"/>
      <c r="CL33" s="2022"/>
      <c r="CM33" s="2022"/>
      <c r="CN33" s="2022"/>
      <c r="CO33" s="2022"/>
      <c r="CP33" s="2022"/>
      <c r="CQ33" s="2022"/>
      <c r="CR33" s="2023"/>
      <c r="CS33" s="2134">
        <v>1308069</v>
      </c>
      <c r="CT33" s="2135"/>
      <c r="CU33" s="2135"/>
      <c r="CV33" s="2135"/>
      <c r="CW33" s="2135"/>
      <c r="CX33" s="2135"/>
      <c r="CY33" s="2135"/>
      <c r="CZ33" s="2135"/>
      <c r="DA33" s="2135"/>
      <c r="DB33" s="2135"/>
      <c r="DC33" s="2135"/>
      <c r="DD33" s="2135"/>
      <c r="DE33" s="2135"/>
      <c r="DF33" s="2135"/>
      <c r="DG33" s="2135"/>
      <c r="DH33" s="2135"/>
      <c r="DI33" s="2136"/>
      <c r="DJ33" s="2134">
        <v>0</v>
      </c>
      <c r="DK33" s="2135"/>
      <c r="DL33" s="2135"/>
      <c r="DM33" s="2135"/>
      <c r="DN33" s="2135"/>
      <c r="DO33" s="2135"/>
      <c r="DP33" s="2135"/>
      <c r="DQ33" s="2135"/>
      <c r="DR33" s="2135"/>
      <c r="DS33" s="2135"/>
      <c r="DT33" s="2135"/>
      <c r="DU33" s="2135"/>
      <c r="DV33" s="2135"/>
      <c r="DW33" s="2135"/>
      <c r="DX33" s="2135"/>
      <c r="DY33" s="2135"/>
      <c r="DZ33" s="2136"/>
      <c r="EA33" s="2134">
        <v>0</v>
      </c>
      <c r="EB33" s="2135"/>
      <c r="EC33" s="2135"/>
      <c r="ED33" s="2135"/>
      <c r="EE33" s="2135"/>
      <c r="EF33" s="2135"/>
      <c r="EG33" s="2135"/>
      <c r="EH33" s="2135"/>
      <c r="EI33" s="2135"/>
      <c r="EJ33" s="2135"/>
      <c r="EK33" s="2135"/>
      <c r="EL33" s="2135"/>
      <c r="EM33" s="2135"/>
      <c r="EN33" s="2135"/>
      <c r="EO33" s="2135"/>
      <c r="EP33" s="2135"/>
      <c r="EQ33" s="2136"/>
      <c r="ER33" s="2057">
        <f t="shared" si="1"/>
        <v>147876</v>
      </c>
      <c r="ES33" s="2058"/>
      <c r="ET33" s="2058"/>
      <c r="EU33" s="2058"/>
      <c r="EV33" s="2058"/>
      <c r="EW33" s="2058"/>
      <c r="EX33" s="2058"/>
      <c r="EY33" s="2058"/>
      <c r="EZ33" s="2058"/>
      <c r="FA33" s="2058"/>
      <c r="FB33" s="2058"/>
      <c r="FC33" s="2058"/>
      <c r="FD33" s="2058"/>
      <c r="FE33" s="2058"/>
      <c r="FF33" s="2058"/>
      <c r="FG33" s="2059"/>
    </row>
    <row r="34" spans="1:163" ht="14.25" customHeight="1">
      <c r="A34" s="335"/>
      <c r="B34" s="2071"/>
      <c r="C34" s="2071"/>
      <c r="D34" s="2071"/>
      <c r="E34" s="2071"/>
      <c r="F34" s="2071"/>
      <c r="G34" s="2071"/>
      <c r="H34" s="2071"/>
      <c r="I34" s="2071"/>
      <c r="J34" s="2071"/>
      <c r="K34" s="2071"/>
      <c r="L34" s="2071"/>
      <c r="M34" s="2071"/>
      <c r="N34" s="2071"/>
      <c r="O34" s="2071"/>
      <c r="P34" s="2071"/>
      <c r="Q34" s="2071"/>
      <c r="R34" s="2071"/>
      <c r="S34" s="2071"/>
      <c r="T34" s="2071"/>
      <c r="U34" s="2071"/>
      <c r="V34" s="2072"/>
      <c r="W34" s="2137"/>
      <c r="X34" s="2138"/>
      <c r="Y34" s="2138"/>
      <c r="Z34" s="2138"/>
      <c r="AA34" s="2138"/>
      <c r="AB34" s="2138"/>
      <c r="AC34" s="2138"/>
      <c r="AD34" s="2138"/>
      <c r="AE34" s="2139"/>
      <c r="AF34" s="336"/>
      <c r="AG34" s="337"/>
      <c r="AH34" s="337"/>
      <c r="AI34" s="337"/>
      <c r="AJ34" s="337"/>
      <c r="AK34" s="338" t="s">
        <v>122</v>
      </c>
      <c r="AL34" s="2012" t="s">
        <v>350</v>
      </c>
      <c r="AM34" s="2012"/>
      <c r="AN34" s="2012"/>
      <c r="AO34" s="339" t="s">
        <v>227</v>
      </c>
      <c r="AP34" s="339"/>
      <c r="AQ34" s="339"/>
      <c r="AR34" s="339"/>
      <c r="AS34" s="2140">
        <v>65960</v>
      </c>
      <c r="AT34" s="2141"/>
      <c r="AU34" s="2141"/>
      <c r="AV34" s="2141"/>
      <c r="AW34" s="2141"/>
      <c r="AX34" s="2141"/>
      <c r="AY34" s="2141"/>
      <c r="AZ34" s="2141"/>
      <c r="BA34" s="2141"/>
      <c r="BB34" s="2141"/>
      <c r="BC34" s="2141"/>
      <c r="BD34" s="2141"/>
      <c r="BE34" s="2141"/>
      <c r="BF34" s="2141"/>
      <c r="BG34" s="2141"/>
      <c r="BH34" s="2141"/>
      <c r="BI34" s="2142">
        <v>1292042</v>
      </c>
      <c r="BJ34" s="2141"/>
      <c r="BK34" s="2141"/>
      <c r="BL34" s="2141"/>
      <c r="BM34" s="2141"/>
      <c r="BN34" s="2141"/>
      <c r="BO34" s="2141"/>
      <c r="BP34" s="2141"/>
      <c r="BQ34" s="2141"/>
      <c r="BR34" s="2141"/>
      <c r="BS34" s="2141"/>
      <c r="BT34" s="2141"/>
      <c r="BU34" s="2141"/>
      <c r="BV34" s="2141"/>
      <c r="BW34" s="2141"/>
      <c r="BX34" s="2141"/>
      <c r="BY34" s="2141"/>
      <c r="BZ34" s="2143"/>
      <c r="CA34" s="2142">
        <v>0</v>
      </c>
      <c r="CB34" s="2141"/>
      <c r="CC34" s="2141"/>
      <c r="CD34" s="2141"/>
      <c r="CE34" s="2141"/>
      <c r="CF34" s="2141"/>
      <c r="CG34" s="2141"/>
      <c r="CH34" s="2141"/>
      <c r="CI34" s="2141"/>
      <c r="CJ34" s="2141"/>
      <c r="CK34" s="2141"/>
      <c r="CL34" s="2141"/>
      <c r="CM34" s="2141"/>
      <c r="CN34" s="2141"/>
      <c r="CO34" s="2141"/>
      <c r="CP34" s="2141"/>
      <c r="CQ34" s="2141"/>
      <c r="CR34" s="2143"/>
      <c r="CS34" s="2063">
        <v>1272552</v>
      </c>
      <c r="CT34" s="2064"/>
      <c r="CU34" s="2064"/>
      <c r="CV34" s="2064"/>
      <c r="CW34" s="2064"/>
      <c r="CX34" s="2064"/>
      <c r="CY34" s="2064"/>
      <c r="CZ34" s="2064"/>
      <c r="DA34" s="2064"/>
      <c r="DB34" s="2064"/>
      <c r="DC34" s="2064"/>
      <c r="DD34" s="2064"/>
      <c r="DE34" s="2064"/>
      <c r="DF34" s="2064"/>
      <c r="DG34" s="2064"/>
      <c r="DH34" s="2064"/>
      <c r="DI34" s="2065"/>
      <c r="DJ34" s="2063">
        <v>0</v>
      </c>
      <c r="DK34" s="2064"/>
      <c r="DL34" s="2064"/>
      <c r="DM34" s="2064"/>
      <c r="DN34" s="2064"/>
      <c r="DO34" s="2064"/>
      <c r="DP34" s="2064"/>
      <c r="DQ34" s="2064"/>
      <c r="DR34" s="2064"/>
      <c r="DS34" s="2064"/>
      <c r="DT34" s="2064"/>
      <c r="DU34" s="2064"/>
      <c r="DV34" s="2064"/>
      <c r="DW34" s="2064"/>
      <c r="DX34" s="2064"/>
      <c r="DY34" s="2064"/>
      <c r="DZ34" s="2065"/>
      <c r="EA34" s="2063">
        <v>0</v>
      </c>
      <c r="EB34" s="2064"/>
      <c r="EC34" s="2064"/>
      <c r="ED34" s="2064"/>
      <c r="EE34" s="2064"/>
      <c r="EF34" s="2064"/>
      <c r="EG34" s="2064"/>
      <c r="EH34" s="2064"/>
      <c r="EI34" s="2064"/>
      <c r="EJ34" s="2064"/>
      <c r="EK34" s="2064"/>
      <c r="EL34" s="2064"/>
      <c r="EM34" s="2064"/>
      <c r="EN34" s="2064"/>
      <c r="EO34" s="2064"/>
      <c r="EP34" s="2064"/>
      <c r="EQ34" s="2065"/>
      <c r="ER34" s="2066">
        <f t="shared" si="1"/>
        <v>85450</v>
      </c>
      <c r="ES34" s="2067"/>
      <c r="ET34" s="2067"/>
      <c r="EU34" s="2067"/>
      <c r="EV34" s="2067"/>
      <c r="EW34" s="2067"/>
      <c r="EX34" s="2067"/>
      <c r="EY34" s="2067"/>
      <c r="EZ34" s="2067"/>
      <c r="FA34" s="2067"/>
      <c r="FB34" s="2067"/>
      <c r="FC34" s="2067"/>
      <c r="FD34" s="2067"/>
      <c r="FE34" s="2067"/>
      <c r="FF34" s="2067"/>
      <c r="FG34" s="2068"/>
    </row>
    <row r="35" spans="1:163" ht="20.25" customHeight="1">
      <c r="A35" s="317"/>
      <c r="B35" s="2069" t="s">
        <v>558</v>
      </c>
      <c r="C35" s="2069"/>
      <c r="D35" s="2069"/>
      <c r="E35" s="2069"/>
      <c r="F35" s="2069"/>
      <c r="G35" s="2069"/>
      <c r="H35" s="2069"/>
      <c r="I35" s="2069"/>
      <c r="J35" s="2069"/>
      <c r="K35" s="2069"/>
      <c r="L35" s="2069"/>
      <c r="M35" s="2069"/>
      <c r="N35" s="2069"/>
      <c r="O35" s="2069"/>
      <c r="P35" s="2069"/>
      <c r="Q35" s="2069"/>
      <c r="R35" s="2069"/>
      <c r="S35" s="2069"/>
      <c r="T35" s="2069"/>
      <c r="U35" s="2069"/>
      <c r="V35" s="2070"/>
      <c r="W35" s="2009"/>
      <c r="X35" s="2010"/>
      <c r="Y35" s="2010"/>
      <c r="Z35" s="2010"/>
      <c r="AA35" s="2010"/>
      <c r="AB35" s="2010"/>
      <c r="AC35" s="2010"/>
      <c r="AD35" s="2010"/>
      <c r="AE35" s="2011"/>
      <c r="AF35" s="317"/>
      <c r="AG35" s="318"/>
      <c r="AH35" s="318"/>
      <c r="AI35" s="318"/>
      <c r="AJ35" s="318"/>
      <c r="AK35" s="319" t="s">
        <v>122</v>
      </c>
      <c r="AL35" s="2012" t="s">
        <v>352</v>
      </c>
      <c r="AM35" s="2012"/>
      <c r="AN35" s="2012"/>
      <c r="AO35" s="320" t="s">
        <v>226</v>
      </c>
      <c r="AP35" s="320"/>
      <c r="AQ35" s="320"/>
      <c r="AR35" s="320"/>
      <c r="AS35" s="2021">
        <v>66984</v>
      </c>
      <c r="AT35" s="2022"/>
      <c r="AU35" s="2022"/>
      <c r="AV35" s="2022"/>
      <c r="AW35" s="2022"/>
      <c r="AX35" s="2022"/>
      <c r="AY35" s="2022"/>
      <c r="AZ35" s="2022"/>
      <c r="BA35" s="2022"/>
      <c r="BB35" s="2022"/>
      <c r="BC35" s="2022"/>
      <c r="BD35" s="2022"/>
      <c r="BE35" s="2022"/>
      <c r="BF35" s="2022"/>
      <c r="BG35" s="2022"/>
      <c r="BH35" s="2022"/>
      <c r="BI35" s="2061">
        <v>361333</v>
      </c>
      <c r="BJ35" s="2022"/>
      <c r="BK35" s="2022"/>
      <c r="BL35" s="2022"/>
      <c r="BM35" s="2022"/>
      <c r="BN35" s="2022"/>
      <c r="BO35" s="2022"/>
      <c r="BP35" s="2022"/>
      <c r="BQ35" s="2022"/>
      <c r="BR35" s="2022"/>
      <c r="BS35" s="2022"/>
      <c r="BT35" s="2022"/>
      <c r="BU35" s="2022"/>
      <c r="BV35" s="2022"/>
      <c r="BW35" s="2022"/>
      <c r="BX35" s="2022"/>
      <c r="BY35" s="2022"/>
      <c r="BZ35" s="2023"/>
      <c r="CA35" s="2061">
        <v>0</v>
      </c>
      <c r="CB35" s="2022"/>
      <c r="CC35" s="2022"/>
      <c r="CD35" s="2022"/>
      <c r="CE35" s="2022"/>
      <c r="CF35" s="2022"/>
      <c r="CG35" s="2022"/>
      <c r="CH35" s="2022"/>
      <c r="CI35" s="2022"/>
      <c r="CJ35" s="2022"/>
      <c r="CK35" s="2022"/>
      <c r="CL35" s="2022"/>
      <c r="CM35" s="2022"/>
      <c r="CN35" s="2022"/>
      <c r="CO35" s="2022"/>
      <c r="CP35" s="2022"/>
      <c r="CQ35" s="2022"/>
      <c r="CR35" s="2023"/>
      <c r="CS35" s="2134">
        <v>328349</v>
      </c>
      <c r="CT35" s="2135"/>
      <c r="CU35" s="2135"/>
      <c r="CV35" s="2135"/>
      <c r="CW35" s="2135"/>
      <c r="CX35" s="2135"/>
      <c r="CY35" s="2135"/>
      <c r="CZ35" s="2135"/>
      <c r="DA35" s="2135"/>
      <c r="DB35" s="2135"/>
      <c r="DC35" s="2135"/>
      <c r="DD35" s="2135"/>
      <c r="DE35" s="2135"/>
      <c r="DF35" s="2135"/>
      <c r="DG35" s="2135"/>
      <c r="DH35" s="2135"/>
      <c r="DI35" s="2136"/>
      <c r="DJ35" s="2134">
        <v>0</v>
      </c>
      <c r="DK35" s="2135"/>
      <c r="DL35" s="2135"/>
      <c r="DM35" s="2135"/>
      <c r="DN35" s="2135"/>
      <c r="DO35" s="2135"/>
      <c r="DP35" s="2135"/>
      <c r="DQ35" s="2135"/>
      <c r="DR35" s="2135"/>
      <c r="DS35" s="2135"/>
      <c r="DT35" s="2135"/>
      <c r="DU35" s="2135"/>
      <c r="DV35" s="2135"/>
      <c r="DW35" s="2135"/>
      <c r="DX35" s="2135"/>
      <c r="DY35" s="2135"/>
      <c r="DZ35" s="2136"/>
      <c r="EA35" s="2134">
        <v>0</v>
      </c>
      <c r="EB35" s="2135"/>
      <c r="EC35" s="2135"/>
      <c r="ED35" s="2135"/>
      <c r="EE35" s="2135"/>
      <c r="EF35" s="2135"/>
      <c r="EG35" s="2135"/>
      <c r="EH35" s="2135"/>
      <c r="EI35" s="2135"/>
      <c r="EJ35" s="2135"/>
      <c r="EK35" s="2135"/>
      <c r="EL35" s="2135"/>
      <c r="EM35" s="2135"/>
      <c r="EN35" s="2135"/>
      <c r="EO35" s="2135"/>
      <c r="EP35" s="2135"/>
      <c r="EQ35" s="2136"/>
      <c r="ER35" s="2057">
        <f t="shared" si="1"/>
        <v>99968</v>
      </c>
      <c r="ES35" s="2058"/>
      <c r="ET35" s="2058"/>
      <c r="EU35" s="2058"/>
      <c r="EV35" s="2058"/>
      <c r="EW35" s="2058"/>
      <c r="EX35" s="2058"/>
      <c r="EY35" s="2058"/>
      <c r="EZ35" s="2058"/>
      <c r="FA35" s="2058"/>
      <c r="FB35" s="2058"/>
      <c r="FC35" s="2058"/>
      <c r="FD35" s="2058"/>
      <c r="FE35" s="2058"/>
      <c r="FF35" s="2058"/>
      <c r="FG35" s="2059"/>
    </row>
    <row r="36" spans="1:163" ht="15.75" customHeight="1">
      <c r="A36" s="316"/>
      <c r="B36" s="2071"/>
      <c r="C36" s="2071"/>
      <c r="D36" s="2071"/>
      <c r="E36" s="2071"/>
      <c r="F36" s="2071"/>
      <c r="G36" s="2071"/>
      <c r="H36" s="2071"/>
      <c r="I36" s="2071"/>
      <c r="J36" s="2071"/>
      <c r="K36" s="2071"/>
      <c r="L36" s="2071"/>
      <c r="M36" s="2071"/>
      <c r="N36" s="2071"/>
      <c r="O36" s="2071"/>
      <c r="P36" s="2071"/>
      <c r="Q36" s="2071"/>
      <c r="R36" s="2071"/>
      <c r="S36" s="2071"/>
      <c r="T36" s="2071"/>
      <c r="U36" s="2071"/>
      <c r="V36" s="2072"/>
      <c r="W36" s="2009"/>
      <c r="X36" s="2010"/>
      <c r="Y36" s="2010"/>
      <c r="Z36" s="2010"/>
      <c r="AA36" s="2010"/>
      <c r="AB36" s="2010"/>
      <c r="AC36" s="2010"/>
      <c r="AD36" s="2010"/>
      <c r="AE36" s="2011"/>
      <c r="AF36" s="317"/>
      <c r="AG36" s="318"/>
      <c r="AH36" s="318"/>
      <c r="AI36" s="318"/>
      <c r="AJ36" s="318"/>
      <c r="AK36" s="319" t="s">
        <v>122</v>
      </c>
      <c r="AL36" s="2012" t="s">
        <v>350</v>
      </c>
      <c r="AM36" s="2012"/>
      <c r="AN36" s="2012"/>
      <c r="AO36" s="320" t="s">
        <v>227</v>
      </c>
      <c r="AP36" s="320"/>
      <c r="AQ36" s="320"/>
      <c r="AR36" s="320"/>
      <c r="AS36" s="2021">
        <v>55154</v>
      </c>
      <c r="AT36" s="2022"/>
      <c r="AU36" s="2022"/>
      <c r="AV36" s="2022"/>
      <c r="AW36" s="2022"/>
      <c r="AX36" s="2022"/>
      <c r="AY36" s="2022"/>
      <c r="AZ36" s="2022"/>
      <c r="BA36" s="2022"/>
      <c r="BB36" s="2022"/>
      <c r="BC36" s="2022"/>
      <c r="BD36" s="2022"/>
      <c r="BE36" s="2022"/>
      <c r="BF36" s="2022"/>
      <c r="BG36" s="2022"/>
      <c r="BH36" s="2022"/>
      <c r="BI36" s="2061">
        <v>256969</v>
      </c>
      <c r="BJ36" s="2022"/>
      <c r="BK36" s="2022"/>
      <c r="BL36" s="2022"/>
      <c r="BM36" s="2022"/>
      <c r="BN36" s="2022"/>
      <c r="BO36" s="2022"/>
      <c r="BP36" s="2022"/>
      <c r="BQ36" s="2022"/>
      <c r="BR36" s="2022"/>
      <c r="BS36" s="2022"/>
      <c r="BT36" s="2022"/>
      <c r="BU36" s="2022"/>
      <c r="BV36" s="2022"/>
      <c r="BW36" s="2022"/>
      <c r="BX36" s="2022"/>
      <c r="BY36" s="2022"/>
      <c r="BZ36" s="2023"/>
      <c r="CA36" s="2061">
        <v>0</v>
      </c>
      <c r="CB36" s="2022"/>
      <c r="CC36" s="2022"/>
      <c r="CD36" s="2022"/>
      <c r="CE36" s="2022"/>
      <c r="CF36" s="2022"/>
      <c r="CG36" s="2022"/>
      <c r="CH36" s="2022"/>
      <c r="CI36" s="2022"/>
      <c r="CJ36" s="2022"/>
      <c r="CK36" s="2022"/>
      <c r="CL36" s="2022"/>
      <c r="CM36" s="2022"/>
      <c r="CN36" s="2022"/>
      <c r="CO36" s="2022"/>
      <c r="CP36" s="2022"/>
      <c r="CQ36" s="2022"/>
      <c r="CR36" s="2023"/>
      <c r="CS36" s="2134">
        <v>245139</v>
      </c>
      <c r="CT36" s="2135"/>
      <c r="CU36" s="2135"/>
      <c r="CV36" s="2135"/>
      <c r="CW36" s="2135"/>
      <c r="CX36" s="2135"/>
      <c r="CY36" s="2135"/>
      <c r="CZ36" s="2135"/>
      <c r="DA36" s="2135"/>
      <c r="DB36" s="2135"/>
      <c r="DC36" s="2135"/>
      <c r="DD36" s="2135"/>
      <c r="DE36" s="2135"/>
      <c r="DF36" s="2135"/>
      <c r="DG36" s="2135"/>
      <c r="DH36" s="2135"/>
      <c r="DI36" s="2136"/>
      <c r="DJ36" s="2134">
        <v>0</v>
      </c>
      <c r="DK36" s="2135"/>
      <c r="DL36" s="2135"/>
      <c r="DM36" s="2135"/>
      <c r="DN36" s="2135"/>
      <c r="DO36" s="2135"/>
      <c r="DP36" s="2135"/>
      <c r="DQ36" s="2135"/>
      <c r="DR36" s="2135"/>
      <c r="DS36" s="2135"/>
      <c r="DT36" s="2135"/>
      <c r="DU36" s="2135"/>
      <c r="DV36" s="2135"/>
      <c r="DW36" s="2135"/>
      <c r="DX36" s="2135"/>
      <c r="DY36" s="2135"/>
      <c r="DZ36" s="2136"/>
      <c r="EA36" s="2134">
        <v>0</v>
      </c>
      <c r="EB36" s="2135"/>
      <c r="EC36" s="2135"/>
      <c r="ED36" s="2135"/>
      <c r="EE36" s="2135"/>
      <c r="EF36" s="2135"/>
      <c r="EG36" s="2135"/>
      <c r="EH36" s="2135"/>
      <c r="EI36" s="2135"/>
      <c r="EJ36" s="2135"/>
      <c r="EK36" s="2135"/>
      <c r="EL36" s="2135"/>
      <c r="EM36" s="2135"/>
      <c r="EN36" s="2135"/>
      <c r="EO36" s="2135"/>
      <c r="EP36" s="2135"/>
      <c r="EQ36" s="2136"/>
      <c r="ER36" s="2057">
        <f t="shared" si="1"/>
        <v>66984</v>
      </c>
      <c r="ES36" s="2058"/>
      <c r="ET36" s="2058"/>
      <c r="EU36" s="2058"/>
      <c r="EV36" s="2058"/>
      <c r="EW36" s="2058"/>
      <c r="EX36" s="2058"/>
      <c r="EY36" s="2058"/>
      <c r="EZ36" s="2058"/>
      <c r="FA36" s="2058"/>
      <c r="FB36" s="2058"/>
      <c r="FC36" s="2058"/>
      <c r="FD36" s="2058"/>
      <c r="FE36" s="2058"/>
      <c r="FF36" s="2058"/>
      <c r="FG36" s="2059"/>
    </row>
    <row r="37" spans="1:163" ht="17.25" customHeight="1">
      <c r="A37" s="317"/>
      <c r="B37" s="2069" t="s">
        <v>559</v>
      </c>
      <c r="C37" s="2069"/>
      <c r="D37" s="2069"/>
      <c r="E37" s="2069"/>
      <c r="F37" s="2069"/>
      <c r="G37" s="2069"/>
      <c r="H37" s="2069"/>
      <c r="I37" s="2069"/>
      <c r="J37" s="2069"/>
      <c r="K37" s="2069"/>
      <c r="L37" s="2069"/>
      <c r="M37" s="2069"/>
      <c r="N37" s="2069"/>
      <c r="O37" s="2069"/>
      <c r="P37" s="2069"/>
      <c r="Q37" s="2069"/>
      <c r="R37" s="2069"/>
      <c r="S37" s="2069"/>
      <c r="T37" s="2069"/>
      <c r="U37" s="2069"/>
      <c r="V37" s="2070"/>
      <c r="W37" s="2009"/>
      <c r="X37" s="2010"/>
      <c r="Y37" s="2010"/>
      <c r="Z37" s="2010"/>
      <c r="AA37" s="2010"/>
      <c r="AB37" s="2010"/>
      <c r="AC37" s="2010"/>
      <c r="AD37" s="2010"/>
      <c r="AE37" s="2011"/>
      <c r="AF37" s="317"/>
      <c r="AG37" s="318"/>
      <c r="AH37" s="318"/>
      <c r="AI37" s="318"/>
      <c r="AJ37" s="318"/>
      <c r="AK37" s="319" t="s">
        <v>122</v>
      </c>
      <c r="AL37" s="2012" t="s">
        <v>352</v>
      </c>
      <c r="AM37" s="2012"/>
      <c r="AN37" s="2012"/>
      <c r="AO37" s="320" t="s">
        <v>226</v>
      </c>
      <c r="AP37" s="320"/>
      <c r="AQ37" s="320"/>
      <c r="AR37" s="320"/>
      <c r="AS37" s="2021">
        <v>70906</v>
      </c>
      <c r="AT37" s="2022"/>
      <c r="AU37" s="2022"/>
      <c r="AV37" s="2022"/>
      <c r="AW37" s="2022"/>
      <c r="AX37" s="2022"/>
      <c r="AY37" s="2022"/>
      <c r="AZ37" s="2022"/>
      <c r="BA37" s="2022"/>
      <c r="BB37" s="2022"/>
      <c r="BC37" s="2022"/>
      <c r="BD37" s="2022"/>
      <c r="BE37" s="2022"/>
      <c r="BF37" s="2022"/>
      <c r="BG37" s="2022"/>
      <c r="BH37" s="2022"/>
      <c r="BI37" s="2061">
        <v>677502</v>
      </c>
      <c r="BJ37" s="2022"/>
      <c r="BK37" s="2022"/>
      <c r="BL37" s="2022"/>
      <c r="BM37" s="2022"/>
      <c r="BN37" s="2022"/>
      <c r="BO37" s="2022"/>
      <c r="BP37" s="2022"/>
      <c r="BQ37" s="2022"/>
      <c r="BR37" s="2022"/>
      <c r="BS37" s="2022"/>
      <c r="BT37" s="2022"/>
      <c r="BU37" s="2022"/>
      <c r="BV37" s="2022"/>
      <c r="BW37" s="2022"/>
      <c r="BX37" s="2022"/>
      <c r="BY37" s="2022"/>
      <c r="BZ37" s="2023"/>
      <c r="CA37" s="2061">
        <v>0</v>
      </c>
      <c r="CB37" s="2022"/>
      <c r="CC37" s="2022"/>
      <c r="CD37" s="2022"/>
      <c r="CE37" s="2022"/>
      <c r="CF37" s="2022"/>
      <c r="CG37" s="2022"/>
      <c r="CH37" s="2022"/>
      <c r="CI37" s="2022"/>
      <c r="CJ37" s="2022"/>
      <c r="CK37" s="2022"/>
      <c r="CL37" s="2022"/>
      <c r="CM37" s="2022"/>
      <c r="CN37" s="2022"/>
      <c r="CO37" s="2022"/>
      <c r="CP37" s="2022"/>
      <c r="CQ37" s="2022"/>
      <c r="CR37" s="2023"/>
      <c r="CS37" s="2134">
        <v>678067</v>
      </c>
      <c r="CT37" s="2135"/>
      <c r="CU37" s="2135"/>
      <c r="CV37" s="2135"/>
      <c r="CW37" s="2135"/>
      <c r="CX37" s="2135"/>
      <c r="CY37" s="2135"/>
      <c r="CZ37" s="2135"/>
      <c r="DA37" s="2135"/>
      <c r="DB37" s="2135"/>
      <c r="DC37" s="2135"/>
      <c r="DD37" s="2135"/>
      <c r="DE37" s="2135"/>
      <c r="DF37" s="2135"/>
      <c r="DG37" s="2135"/>
      <c r="DH37" s="2135"/>
      <c r="DI37" s="2136"/>
      <c r="DJ37" s="2134">
        <v>0</v>
      </c>
      <c r="DK37" s="2135"/>
      <c r="DL37" s="2135"/>
      <c r="DM37" s="2135"/>
      <c r="DN37" s="2135"/>
      <c r="DO37" s="2135"/>
      <c r="DP37" s="2135"/>
      <c r="DQ37" s="2135"/>
      <c r="DR37" s="2135"/>
      <c r="DS37" s="2135"/>
      <c r="DT37" s="2135"/>
      <c r="DU37" s="2135"/>
      <c r="DV37" s="2135"/>
      <c r="DW37" s="2135"/>
      <c r="DX37" s="2135"/>
      <c r="DY37" s="2135"/>
      <c r="DZ37" s="2136"/>
      <c r="EA37" s="2134">
        <v>0</v>
      </c>
      <c r="EB37" s="2135"/>
      <c r="EC37" s="2135"/>
      <c r="ED37" s="2135"/>
      <c r="EE37" s="2135"/>
      <c r="EF37" s="2135"/>
      <c r="EG37" s="2135"/>
      <c r="EH37" s="2135"/>
      <c r="EI37" s="2135"/>
      <c r="EJ37" s="2135"/>
      <c r="EK37" s="2135"/>
      <c r="EL37" s="2135"/>
      <c r="EM37" s="2135"/>
      <c r="EN37" s="2135"/>
      <c r="EO37" s="2135"/>
      <c r="EP37" s="2135"/>
      <c r="EQ37" s="2136"/>
      <c r="ER37" s="2057">
        <f>AS37+BI37+CA37-CS37-DJ37+EA37</f>
        <v>70341</v>
      </c>
      <c r="ES37" s="2058"/>
      <c r="ET37" s="2058"/>
      <c r="EU37" s="2058"/>
      <c r="EV37" s="2058"/>
      <c r="EW37" s="2058"/>
      <c r="EX37" s="2058"/>
      <c r="EY37" s="2058"/>
      <c r="EZ37" s="2058"/>
      <c r="FA37" s="2058"/>
      <c r="FB37" s="2058"/>
      <c r="FC37" s="2058"/>
      <c r="FD37" s="2058"/>
      <c r="FE37" s="2058"/>
      <c r="FF37" s="2058"/>
      <c r="FG37" s="2059"/>
    </row>
    <row r="38" spans="1:163" ht="14.25" customHeight="1">
      <c r="A38" s="316"/>
      <c r="B38" s="2071"/>
      <c r="C38" s="2071"/>
      <c r="D38" s="2071"/>
      <c r="E38" s="2071"/>
      <c r="F38" s="2071"/>
      <c r="G38" s="2071"/>
      <c r="H38" s="2071"/>
      <c r="I38" s="2071"/>
      <c r="J38" s="2071"/>
      <c r="K38" s="2071"/>
      <c r="L38" s="2071"/>
      <c r="M38" s="2071"/>
      <c r="N38" s="2071"/>
      <c r="O38" s="2071"/>
      <c r="P38" s="2071"/>
      <c r="Q38" s="2071"/>
      <c r="R38" s="2071"/>
      <c r="S38" s="2071"/>
      <c r="T38" s="2071"/>
      <c r="U38" s="2071"/>
      <c r="V38" s="2072"/>
      <c r="W38" s="2009"/>
      <c r="X38" s="2010"/>
      <c r="Y38" s="2010"/>
      <c r="Z38" s="2010"/>
      <c r="AA38" s="2010"/>
      <c r="AB38" s="2010"/>
      <c r="AC38" s="2010"/>
      <c r="AD38" s="2010"/>
      <c r="AE38" s="2011"/>
      <c r="AF38" s="317"/>
      <c r="AG38" s="318"/>
      <c r="AH38" s="318"/>
      <c r="AI38" s="318"/>
      <c r="AJ38" s="318"/>
      <c r="AK38" s="319" t="s">
        <v>122</v>
      </c>
      <c r="AL38" s="2012" t="s">
        <v>350</v>
      </c>
      <c r="AM38" s="2012"/>
      <c r="AN38" s="2012"/>
      <c r="AO38" s="320" t="s">
        <v>227</v>
      </c>
      <c r="AP38" s="320"/>
      <c r="AQ38" s="320"/>
      <c r="AR38" s="320"/>
      <c r="AS38" s="2021">
        <v>48710</v>
      </c>
      <c r="AT38" s="2022"/>
      <c r="AU38" s="2022"/>
      <c r="AV38" s="2022"/>
      <c r="AW38" s="2022"/>
      <c r="AX38" s="2022"/>
      <c r="AY38" s="2022"/>
      <c r="AZ38" s="2022"/>
      <c r="BA38" s="2022"/>
      <c r="BB38" s="2022"/>
      <c r="BC38" s="2022"/>
      <c r="BD38" s="2022"/>
      <c r="BE38" s="2022"/>
      <c r="BF38" s="2022"/>
      <c r="BG38" s="2022"/>
      <c r="BH38" s="2022"/>
      <c r="BI38" s="2061">
        <v>407705</v>
      </c>
      <c r="BJ38" s="2022"/>
      <c r="BK38" s="2022"/>
      <c r="BL38" s="2022"/>
      <c r="BM38" s="2022"/>
      <c r="BN38" s="2022"/>
      <c r="BO38" s="2022"/>
      <c r="BP38" s="2022"/>
      <c r="BQ38" s="2022"/>
      <c r="BR38" s="2022"/>
      <c r="BS38" s="2022"/>
      <c r="BT38" s="2022"/>
      <c r="BU38" s="2022"/>
      <c r="BV38" s="2022"/>
      <c r="BW38" s="2022"/>
      <c r="BX38" s="2022"/>
      <c r="BY38" s="2022"/>
      <c r="BZ38" s="2023"/>
      <c r="CA38" s="2061">
        <v>0</v>
      </c>
      <c r="CB38" s="2022"/>
      <c r="CC38" s="2022"/>
      <c r="CD38" s="2022"/>
      <c r="CE38" s="2022"/>
      <c r="CF38" s="2022"/>
      <c r="CG38" s="2022"/>
      <c r="CH38" s="2022"/>
      <c r="CI38" s="2022"/>
      <c r="CJ38" s="2022"/>
      <c r="CK38" s="2022"/>
      <c r="CL38" s="2022"/>
      <c r="CM38" s="2022"/>
      <c r="CN38" s="2022"/>
      <c r="CO38" s="2022"/>
      <c r="CP38" s="2022"/>
      <c r="CQ38" s="2022"/>
      <c r="CR38" s="2023"/>
      <c r="CS38" s="2134">
        <v>385509</v>
      </c>
      <c r="CT38" s="2135"/>
      <c r="CU38" s="2135"/>
      <c r="CV38" s="2135"/>
      <c r="CW38" s="2135"/>
      <c r="CX38" s="2135"/>
      <c r="CY38" s="2135"/>
      <c r="CZ38" s="2135"/>
      <c r="DA38" s="2135"/>
      <c r="DB38" s="2135"/>
      <c r="DC38" s="2135"/>
      <c r="DD38" s="2135"/>
      <c r="DE38" s="2135"/>
      <c r="DF38" s="2135"/>
      <c r="DG38" s="2135"/>
      <c r="DH38" s="2135"/>
      <c r="DI38" s="2136"/>
      <c r="DJ38" s="2134">
        <v>0</v>
      </c>
      <c r="DK38" s="2135"/>
      <c r="DL38" s="2135"/>
      <c r="DM38" s="2135"/>
      <c r="DN38" s="2135"/>
      <c r="DO38" s="2135"/>
      <c r="DP38" s="2135"/>
      <c r="DQ38" s="2135"/>
      <c r="DR38" s="2135"/>
      <c r="DS38" s="2135"/>
      <c r="DT38" s="2135"/>
      <c r="DU38" s="2135"/>
      <c r="DV38" s="2135"/>
      <c r="DW38" s="2135"/>
      <c r="DX38" s="2135"/>
      <c r="DY38" s="2135"/>
      <c r="DZ38" s="2136"/>
      <c r="EA38" s="2134">
        <v>0</v>
      </c>
      <c r="EB38" s="2135"/>
      <c r="EC38" s="2135"/>
      <c r="ED38" s="2135"/>
      <c r="EE38" s="2135"/>
      <c r="EF38" s="2135"/>
      <c r="EG38" s="2135"/>
      <c r="EH38" s="2135"/>
      <c r="EI38" s="2135"/>
      <c r="EJ38" s="2135"/>
      <c r="EK38" s="2135"/>
      <c r="EL38" s="2135"/>
      <c r="EM38" s="2135"/>
      <c r="EN38" s="2135"/>
      <c r="EO38" s="2135"/>
      <c r="EP38" s="2135"/>
      <c r="EQ38" s="2136"/>
      <c r="ER38" s="2057">
        <f t="shared" ref="ER38:ER42" si="2">AS38+BI38+CA38-CS38-DJ38+EA38</f>
        <v>70906</v>
      </c>
      <c r="ES38" s="2058"/>
      <c r="ET38" s="2058"/>
      <c r="EU38" s="2058"/>
      <c r="EV38" s="2058"/>
      <c r="EW38" s="2058"/>
      <c r="EX38" s="2058"/>
      <c r="EY38" s="2058"/>
      <c r="EZ38" s="2058"/>
      <c r="FA38" s="2058"/>
      <c r="FB38" s="2058"/>
      <c r="FC38" s="2058"/>
      <c r="FD38" s="2058"/>
      <c r="FE38" s="2058"/>
      <c r="FF38" s="2058"/>
      <c r="FG38" s="2059"/>
    </row>
    <row r="39" spans="1:163" ht="17.25" customHeight="1">
      <c r="A39" s="317"/>
      <c r="B39" s="2069" t="s">
        <v>560</v>
      </c>
      <c r="C39" s="2069"/>
      <c r="D39" s="2069"/>
      <c r="E39" s="2069"/>
      <c r="F39" s="2069"/>
      <c r="G39" s="2069"/>
      <c r="H39" s="2069"/>
      <c r="I39" s="2069"/>
      <c r="J39" s="2069"/>
      <c r="K39" s="2069"/>
      <c r="L39" s="2069"/>
      <c r="M39" s="2069"/>
      <c r="N39" s="2069"/>
      <c r="O39" s="2069"/>
      <c r="P39" s="2069"/>
      <c r="Q39" s="2069"/>
      <c r="R39" s="2069"/>
      <c r="S39" s="2069"/>
      <c r="T39" s="2069"/>
      <c r="U39" s="2069"/>
      <c r="V39" s="2070"/>
      <c r="W39" s="2009"/>
      <c r="X39" s="2010"/>
      <c r="Y39" s="2010"/>
      <c r="Z39" s="2010"/>
      <c r="AA39" s="2010"/>
      <c r="AB39" s="2010"/>
      <c r="AC39" s="2010"/>
      <c r="AD39" s="2010"/>
      <c r="AE39" s="2011"/>
      <c r="AF39" s="317"/>
      <c r="AG39" s="318"/>
      <c r="AH39" s="318"/>
      <c r="AI39" s="318"/>
      <c r="AJ39" s="318"/>
      <c r="AK39" s="319" t="s">
        <v>122</v>
      </c>
      <c r="AL39" s="2012" t="s">
        <v>352</v>
      </c>
      <c r="AM39" s="2012"/>
      <c r="AN39" s="2012"/>
      <c r="AO39" s="320" t="s">
        <v>226</v>
      </c>
      <c r="AP39" s="320"/>
      <c r="AQ39" s="320"/>
      <c r="AR39" s="320"/>
      <c r="AS39" s="2021">
        <v>59183</v>
      </c>
      <c r="AT39" s="2022"/>
      <c r="AU39" s="2022"/>
      <c r="AV39" s="2022"/>
      <c r="AW39" s="2022"/>
      <c r="AX39" s="2022"/>
      <c r="AY39" s="2022"/>
      <c r="AZ39" s="2022"/>
      <c r="BA39" s="2022"/>
      <c r="BB39" s="2022"/>
      <c r="BC39" s="2022"/>
      <c r="BD39" s="2022"/>
      <c r="BE39" s="2022"/>
      <c r="BF39" s="2022"/>
      <c r="BG39" s="2022"/>
      <c r="BH39" s="2022"/>
      <c r="BI39" s="2061">
        <v>102826</v>
      </c>
      <c r="BJ39" s="2022"/>
      <c r="BK39" s="2022"/>
      <c r="BL39" s="2022"/>
      <c r="BM39" s="2022"/>
      <c r="BN39" s="2022"/>
      <c r="BO39" s="2022"/>
      <c r="BP39" s="2022"/>
      <c r="BQ39" s="2022"/>
      <c r="BR39" s="2022"/>
      <c r="BS39" s="2022"/>
      <c r="BT39" s="2022"/>
      <c r="BU39" s="2022"/>
      <c r="BV39" s="2022"/>
      <c r="BW39" s="2022"/>
      <c r="BX39" s="2022"/>
      <c r="BY39" s="2022"/>
      <c r="BZ39" s="2023"/>
      <c r="CA39" s="2061">
        <v>0</v>
      </c>
      <c r="CB39" s="2022"/>
      <c r="CC39" s="2022"/>
      <c r="CD39" s="2022"/>
      <c r="CE39" s="2022"/>
      <c r="CF39" s="2022"/>
      <c r="CG39" s="2022"/>
      <c r="CH39" s="2022"/>
      <c r="CI39" s="2022"/>
      <c r="CJ39" s="2022"/>
      <c r="CK39" s="2022"/>
      <c r="CL39" s="2022"/>
      <c r="CM39" s="2022"/>
      <c r="CN39" s="2022"/>
      <c r="CO39" s="2022"/>
      <c r="CP39" s="2022"/>
      <c r="CQ39" s="2022"/>
      <c r="CR39" s="2023"/>
      <c r="CS39" s="2134">
        <v>84435</v>
      </c>
      <c r="CT39" s="2135"/>
      <c r="CU39" s="2135"/>
      <c r="CV39" s="2135"/>
      <c r="CW39" s="2135"/>
      <c r="CX39" s="2135"/>
      <c r="CY39" s="2135"/>
      <c r="CZ39" s="2135"/>
      <c r="DA39" s="2135"/>
      <c r="DB39" s="2135"/>
      <c r="DC39" s="2135"/>
      <c r="DD39" s="2135"/>
      <c r="DE39" s="2135"/>
      <c r="DF39" s="2135"/>
      <c r="DG39" s="2135"/>
      <c r="DH39" s="2135"/>
      <c r="DI39" s="2136"/>
      <c r="DJ39" s="2134">
        <v>72</v>
      </c>
      <c r="DK39" s="2135"/>
      <c r="DL39" s="2135"/>
      <c r="DM39" s="2135"/>
      <c r="DN39" s="2135"/>
      <c r="DO39" s="2135"/>
      <c r="DP39" s="2135"/>
      <c r="DQ39" s="2135"/>
      <c r="DR39" s="2135"/>
      <c r="DS39" s="2135"/>
      <c r="DT39" s="2135"/>
      <c r="DU39" s="2135"/>
      <c r="DV39" s="2135"/>
      <c r="DW39" s="2135"/>
      <c r="DX39" s="2135"/>
      <c r="DY39" s="2135"/>
      <c r="DZ39" s="2136"/>
      <c r="EA39" s="2134">
        <v>0</v>
      </c>
      <c r="EB39" s="2135"/>
      <c r="EC39" s="2135"/>
      <c r="ED39" s="2135"/>
      <c r="EE39" s="2135"/>
      <c r="EF39" s="2135"/>
      <c r="EG39" s="2135"/>
      <c r="EH39" s="2135"/>
      <c r="EI39" s="2135"/>
      <c r="EJ39" s="2135"/>
      <c r="EK39" s="2135"/>
      <c r="EL39" s="2135"/>
      <c r="EM39" s="2135"/>
      <c r="EN39" s="2135"/>
      <c r="EO39" s="2135"/>
      <c r="EP39" s="2135"/>
      <c r="EQ39" s="2136"/>
      <c r="ER39" s="2057">
        <f t="shared" si="2"/>
        <v>77502</v>
      </c>
      <c r="ES39" s="2058"/>
      <c r="ET39" s="2058"/>
      <c r="EU39" s="2058"/>
      <c r="EV39" s="2058"/>
      <c r="EW39" s="2058"/>
      <c r="EX39" s="2058"/>
      <c r="EY39" s="2058"/>
      <c r="EZ39" s="2058"/>
      <c r="FA39" s="2058"/>
      <c r="FB39" s="2058"/>
      <c r="FC39" s="2058"/>
      <c r="FD39" s="2058"/>
      <c r="FE39" s="2058"/>
      <c r="FF39" s="2058"/>
      <c r="FG39" s="2059"/>
    </row>
    <row r="40" spans="1:163" ht="14.25" customHeight="1">
      <c r="A40" s="316"/>
      <c r="B40" s="2071"/>
      <c r="C40" s="2071"/>
      <c r="D40" s="2071"/>
      <c r="E40" s="2071"/>
      <c r="F40" s="2071"/>
      <c r="G40" s="2071"/>
      <c r="H40" s="2071"/>
      <c r="I40" s="2071"/>
      <c r="J40" s="2071"/>
      <c r="K40" s="2071"/>
      <c r="L40" s="2071"/>
      <c r="M40" s="2071"/>
      <c r="N40" s="2071"/>
      <c r="O40" s="2071"/>
      <c r="P40" s="2071"/>
      <c r="Q40" s="2071"/>
      <c r="R40" s="2071"/>
      <c r="S40" s="2071"/>
      <c r="T40" s="2071"/>
      <c r="U40" s="2071"/>
      <c r="V40" s="2072"/>
      <c r="W40" s="2009"/>
      <c r="X40" s="2010"/>
      <c r="Y40" s="2010"/>
      <c r="Z40" s="2010"/>
      <c r="AA40" s="2010"/>
      <c r="AB40" s="2010"/>
      <c r="AC40" s="2010"/>
      <c r="AD40" s="2010"/>
      <c r="AE40" s="2011"/>
      <c r="AF40" s="317"/>
      <c r="AG40" s="318"/>
      <c r="AH40" s="318"/>
      <c r="AI40" s="318"/>
      <c r="AJ40" s="318"/>
      <c r="AK40" s="319" t="s">
        <v>122</v>
      </c>
      <c r="AL40" s="2012" t="s">
        <v>350</v>
      </c>
      <c r="AM40" s="2012"/>
      <c r="AN40" s="2012"/>
      <c r="AO40" s="320" t="s">
        <v>227</v>
      </c>
      <c r="AP40" s="320"/>
      <c r="AQ40" s="320"/>
      <c r="AR40" s="320"/>
      <c r="AS40" s="2021">
        <v>66603</v>
      </c>
      <c r="AT40" s="2022"/>
      <c r="AU40" s="2022"/>
      <c r="AV40" s="2022"/>
      <c r="AW40" s="2022"/>
      <c r="AX40" s="2022"/>
      <c r="AY40" s="2022"/>
      <c r="AZ40" s="2022"/>
      <c r="BA40" s="2022"/>
      <c r="BB40" s="2022"/>
      <c r="BC40" s="2022"/>
      <c r="BD40" s="2022"/>
      <c r="BE40" s="2022"/>
      <c r="BF40" s="2022"/>
      <c r="BG40" s="2022"/>
      <c r="BH40" s="2022"/>
      <c r="BI40" s="2061">
        <v>81865</v>
      </c>
      <c r="BJ40" s="2022"/>
      <c r="BK40" s="2022"/>
      <c r="BL40" s="2022"/>
      <c r="BM40" s="2022"/>
      <c r="BN40" s="2022"/>
      <c r="BO40" s="2022"/>
      <c r="BP40" s="2022"/>
      <c r="BQ40" s="2022"/>
      <c r="BR40" s="2022"/>
      <c r="BS40" s="2022"/>
      <c r="BT40" s="2022"/>
      <c r="BU40" s="2022"/>
      <c r="BV40" s="2022"/>
      <c r="BW40" s="2022"/>
      <c r="BX40" s="2022"/>
      <c r="BY40" s="2022"/>
      <c r="BZ40" s="2023"/>
      <c r="CA40" s="2061">
        <v>0</v>
      </c>
      <c r="CB40" s="2022"/>
      <c r="CC40" s="2022"/>
      <c r="CD40" s="2022"/>
      <c r="CE40" s="2022"/>
      <c r="CF40" s="2022"/>
      <c r="CG40" s="2022"/>
      <c r="CH40" s="2022"/>
      <c r="CI40" s="2022"/>
      <c r="CJ40" s="2022"/>
      <c r="CK40" s="2022"/>
      <c r="CL40" s="2022"/>
      <c r="CM40" s="2022"/>
      <c r="CN40" s="2022"/>
      <c r="CO40" s="2022"/>
      <c r="CP40" s="2022"/>
      <c r="CQ40" s="2022"/>
      <c r="CR40" s="2023"/>
      <c r="CS40" s="2134">
        <v>89243</v>
      </c>
      <c r="CT40" s="2135"/>
      <c r="CU40" s="2135"/>
      <c r="CV40" s="2135"/>
      <c r="CW40" s="2135"/>
      <c r="CX40" s="2135"/>
      <c r="CY40" s="2135"/>
      <c r="CZ40" s="2135"/>
      <c r="DA40" s="2135"/>
      <c r="DB40" s="2135"/>
      <c r="DC40" s="2135"/>
      <c r="DD40" s="2135"/>
      <c r="DE40" s="2135"/>
      <c r="DF40" s="2135"/>
      <c r="DG40" s="2135"/>
      <c r="DH40" s="2135"/>
      <c r="DI40" s="2136"/>
      <c r="DJ40" s="2134">
        <v>42</v>
      </c>
      <c r="DK40" s="2135"/>
      <c r="DL40" s="2135"/>
      <c r="DM40" s="2135"/>
      <c r="DN40" s="2135"/>
      <c r="DO40" s="2135"/>
      <c r="DP40" s="2135"/>
      <c r="DQ40" s="2135"/>
      <c r="DR40" s="2135"/>
      <c r="DS40" s="2135"/>
      <c r="DT40" s="2135"/>
      <c r="DU40" s="2135"/>
      <c r="DV40" s="2135"/>
      <c r="DW40" s="2135"/>
      <c r="DX40" s="2135"/>
      <c r="DY40" s="2135"/>
      <c r="DZ40" s="2136"/>
      <c r="EA40" s="2134">
        <v>0</v>
      </c>
      <c r="EB40" s="2135"/>
      <c r="EC40" s="2135"/>
      <c r="ED40" s="2135"/>
      <c r="EE40" s="2135"/>
      <c r="EF40" s="2135"/>
      <c r="EG40" s="2135"/>
      <c r="EH40" s="2135"/>
      <c r="EI40" s="2135"/>
      <c r="EJ40" s="2135"/>
      <c r="EK40" s="2135"/>
      <c r="EL40" s="2135"/>
      <c r="EM40" s="2135"/>
      <c r="EN40" s="2135"/>
      <c r="EO40" s="2135"/>
      <c r="EP40" s="2135"/>
      <c r="EQ40" s="2136"/>
      <c r="ER40" s="2057">
        <f t="shared" si="2"/>
        <v>59183</v>
      </c>
      <c r="ES40" s="2058"/>
      <c r="ET40" s="2058"/>
      <c r="EU40" s="2058"/>
      <c r="EV40" s="2058"/>
      <c r="EW40" s="2058"/>
      <c r="EX40" s="2058"/>
      <c r="EY40" s="2058"/>
      <c r="EZ40" s="2058"/>
      <c r="FA40" s="2058"/>
      <c r="FB40" s="2058"/>
      <c r="FC40" s="2058"/>
      <c r="FD40" s="2058"/>
      <c r="FE40" s="2058"/>
      <c r="FF40" s="2058"/>
      <c r="FG40" s="2059"/>
    </row>
    <row r="41" spans="1:163" ht="17.25" customHeight="1">
      <c r="A41" s="317"/>
      <c r="B41" s="2069" t="s">
        <v>561</v>
      </c>
      <c r="C41" s="2069"/>
      <c r="D41" s="2069"/>
      <c r="E41" s="2069"/>
      <c r="F41" s="2069"/>
      <c r="G41" s="2069"/>
      <c r="H41" s="2069"/>
      <c r="I41" s="2069"/>
      <c r="J41" s="2069"/>
      <c r="K41" s="2069"/>
      <c r="L41" s="2069"/>
      <c r="M41" s="2069"/>
      <c r="N41" s="2069"/>
      <c r="O41" s="2069"/>
      <c r="P41" s="2069"/>
      <c r="Q41" s="2069"/>
      <c r="R41" s="2069"/>
      <c r="S41" s="2069"/>
      <c r="T41" s="2069"/>
      <c r="U41" s="2069"/>
      <c r="V41" s="2070"/>
      <c r="W41" s="2009"/>
      <c r="X41" s="2010"/>
      <c r="Y41" s="2010"/>
      <c r="Z41" s="2010"/>
      <c r="AA41" s="2010"/>
      <c r="AB41" s="2010"/>
      <c r="AC41" s="2010"/>
      <c r="AD41" s="2010"/>
      <c r="AE41" s="2011"/>
      <c r="AF41" s="317"/>
      <c r="AG41" s="318"/>
      <c r="AH41" s="318"/>
      <c r="AI41" s="318"/>
      <c r="AJ41" s="318"/>
      <c r="AK41" s="319" t="s">
        <v>122</v>
      </c>
      <c r="AL41" s="2012" t="s">
        <v>352</v>
      </c>
      <c r="AM41" s="2012"/>
      <c r="AN41" s="2012"/>
      <c r="AO41" s="320" t="s">
        <v>226</v>
      </c>
      <c r="AP41" s="320"/>
      <c r="AQ41" s="320"/>
      <c r="AR41" s="320"/>
      <c r="AS41" s="1918">
        <f>13449+19645-15945</f>
        <v>17149</v>
      </c>
      <c r="AT41" s="1910"/>
      <c r="AU41" s="1910"/>
      <c r="AV41" s="1910"/>
      <c r="AW41" s="1910"/>
      <c r="AX41" s="1910"/>
      <c r="AY41" s="1910"/>
      <c r="AZ41" s="1910"/>
      <c r="BA41" s="1910"/>
      <c r="BB41" s="1910"/>
      <c r="BC41" s="1910"/>
      <c r="BD41" s="1910"/>
      <c r="BE41" s="1910"/>
      <c r="BF41" s="1910"/>
      <c r="BG41" s="1910"/>
      <c r="BH41" s="1910"/>
      <c r="BI41" s="1909">
        <f>92342+1001</f>
        <v>93343</v>
      </c>
      <c r="BJ41" s="1910"/>
      <c r="BK41" s="1910"/>
      <c r="BL41" s="1910"/>
      <c r="BM41" s="1910"/>
      <c r="BN41" s="1910"/>
      <c r="BO41" s="1910"/>
      <c r="BP41" s="1910"/>
      <c r="BQ41" s="1910"/>
      <c r="BR41" s="1910"/>
      <c r="BS41" s="1910"/>
      <c r="BT41" s="1910"/>
      <c r="BU41" s="1910"/>
      <c r="BV41" s="1910"/>
      <c r="BW41" s="1910"/>
      <c r="BX41" s="1910"/>
      <c r="BY41" s="1910"/>
      <c r="BZ41" s="1911"/>
      <c r="CA41" s="1909">
        <f>9719+75116</f>
        <v>84835</v>
      </c>
      <c r="CB41" s="1910"/>
      <c r="CC41" s="1910"/>
      <c r="CD41" s="1910"/>
      <c r="CE41" s="1910"/>
      <c r="CF41" s="1910"/>
      <c r="CG41" s="1910"/>
      <c r="CH41" s="1910"/>
      <c r="CI41" s="1910"/>
      <c r="CJ41" s="1910"/>
      <c r="CK41" s="1910"/>
      <c r="CL41" s="1910"/>
      <c r="CM41" s="1910"/>
      <c r="CN41" s="1910"/>
      <c r="CO41" s="1910"/>
      <c r="CP41" s="1910"/>
      <c r="CQ41" s="1910"/>
      <c r="CR41" s="1911"/>
      <c r="CS41" s="1931">
        <f>66117+78127</f>
        <v>144244</v>
      </c>
      <c r="CT41" s="1932"/>
      <c r="CU41" s="1932"/>
      <c r="CV41" s="1932"/>
      <c r="CW41" s="1932"/>
      <c r="CX41" s="1932"/>
      <c r="CY41" s="1932"/>
      <c r="CZ41" s="1932"/>
      <c r="DA41" s="1932"/>
      <c r="DB41" s="1932"/>
      <c r="DC41" s="1932"/>
      <c r="DD41" s="1932"/>
      <c r="DE41" s="1932"/>
      <c r="DF41" s="1932"/>
      <c r="DG41" s="1932"/>
      <c r="DH41" s="1932"/>
      <c r="DI41" s="1933"/>
      <c r="DJ41" s="1931">
        <v>271</v>
      </c>
      <c r="DK41" s="1932"/>
      <c r="DL41" s="1932"/>
      <c r="DM41" s="1932"/>
      <c r="DN41" s="1932"/>
      <c r="DO41" s="1932"/>
      <c r="DP41" s="1932"/>
      <c r="DQ41" s="1932"/>
      <c r="DR41" s="1932"/>
      <c r="DS41" s="1932"/>
      <c r="DT41" s="1932"/>
      <c r="DU41" s="1932"/>
      <c r="DV41" s="1932"/>
      <c r="DW41" s="1932"/>
      <c r="DX41" s="1932"/>
      <c r="DY41" s="1932"/>
      <c r="DZ41" s="1933"/>
      <c r="EA41" s="1931">
        <v>2658</v>
      </c>
      <c r="EB41" s="1932"/>
      <c r="EC41" s="1932"/>
      <c r="ED41" s="1932"/>
      <c r="EE41" s="1932"/>
      <c r="EF41" s="1932"/>
      <c r="EG41" s="1932"/>
      <c r="EH41" s="1932"/>
      <c r="EI41" s="1932"/>
      <c r="EJ41" s="1932"/>
      <c r="EK41" s="1932"/>
      <c r="EL41" s="1932"/>
      <c r="EM41" s="1932"/>
      <c r="EN41" s="1932"/>
      <c r="EO41" s="1932"/>
      <c r="EP41" s="1932"/>
      <c r="EQ41" s="1933"/>
      <c r="ER41" s="2057">
        <f>AS41+BI41+CA41-CS41-DJ41+EA41</f>
        <v>53470</v>
      </c>
      <c r="ES41" s="2058"/>
      <c r="ET41" s="2058"/>
      <c r="EU41" s="2058"/>
      <c r="EV41" s="2058"/>
      <c r="EW41" s="2058"/>
      <c r="EX41" s="2058"/>
      <c r="EY41" s="2058"/>
      <c r="EZ41" s="2058"/>
      <c r="FA41" s="2058"/>
      <c r="FB41" s="2058"/>
      <c r="FC41" s="2058"/>
      <c r="FD41" s="2058"/>
      <c r="FE41" s="2058"/>
      <c r="FF41" s="2058"/>
      <c r="FG41" s="2059"/>
    </row>
    <row r="42" spans="1:163" ht="14.25" customHeight="1">
      <c r="A42" s="316"/>
      <c r="B42" s="2071"/>
      <c r="C42" s="2071"/>
      <c r="D42" s="2071"/>
      <c r="E42" s="2071"/>
      <c r="F42" s="2071"/>
      <c r="G42" s="2071"/>
      <c r="H42" s="2071"/>
      <c r="I42" s="2071"/>
      <c r="J42" s="2071"/>
      <c r="K42" s="2071"/>
      <c r="L42" s="2071"/>
      <c r="M42" s="2071"/>
      <c r="N42" s="2071"/>
      <c r="O42" s="2071"/>
      <c r="P42" s="2071"/>
      <c r="Q42" s="2071"/>
      <c r="R42" s="2071"/>
      <c r="S42" s="2071"/>
      <c r="T42" s="2071"/>
      <c r="U42" s="2071"/>
      <c r="V42" s="2072"/>
      <c r="W42" s="2009"/>
      <c r="X42" s="2010"/>
      <c r="Y42" s="2010"/>
      <c r="Z42" s="2010"/>
      <c r="AA42" s="2010"/>
      <c r="AB42" s="2010"/>
      <c r="AC42" s="2010"/>
      <c r="AD42" s="2010"/>
      <c r="AE42" s="2011"/>
      <c r="AF42" s="317"/>
      <c r="AG42" s="318"/>
      <c r="AH42" s="318"/>
      <c r="AI42" s="318"/>
      <c r="AJ42" s="318"/>
      <c r="AK42" s="319" t="s">
        <v>122</v>
      </c>
      <c r="AL42" s="2060" t="s">
        <v>350</v>
      </c>
      <c r="AM42" s="2060"/>
      <c r="AN42" s="2060"/>
      <c r="AO42" s="320" t="s">
        <v>227</v>
      </c>
      <c r="AP42" s="320"/>
      <c r="AQ42" s="320"/>
      <c r="AR42" s="320"/>
      <c r="AS42" s="1918">
        <f>14347+21243+16-18602</f>
        <v>17004</v>
      </c>
      <c r="AT42" s="1910"/>
      <c r="AU42" s="1910"/>
      <c r="AV42" s="1910"/>
      <c r="AW42" s="1910"/>
      <c r="AX42" s="1910"/>
      <c r="AY42" s="1910"/>
      <c r="AZ42" s="1910"/>
      <c r="BA42" s="1910"/>
      <c r="BB42" s="1910"/>
      <c r="BC42" s="1910"/>
      <c r="BD42" s="1910"/>
      <c r="BE42" s="1910"/>
      <c r="BF42" s="1910"/>
      <c r="BG42" s="1910"/>
      <c r="BH42" s="1910"/>
      <c r="BI42" s="1909">
        <f>30112-34</f>
        <v>30078</v>
      </c>
      <c r="BJ42" s="1910"/>
      <c r="BK42" s="1910"/>
      <c r="BL42" s="1910"/>
      <c r="BM42" s="1910"/>
      <c r="BN42" s="1910"/>
      <c r="BO42" s="1910"/>
      <c r="BP42" s="1910"/>
      <c r="BQ42" s="1910"/>
      <c r="BR42" s="1910"/>
      <c r="BS42" s="1910"/>
      <c r="BT42" s="1910"/>
      <c r="BU42" s="1910"/>
      <c r="BV42" s="1910"/>
      <c r="BW42" s="1910"/>
      <c r="BX42" s="1910"/>
      <c r="BY42" s="1910"/>
      <c r="BZ42" s="1911"/>
      <c r="CA42" s="1909">
        <f>148+15620</f>
        <v>15768</v>
      </c>
      <c r="CB42" s="1910"/>
      <c r="CC42" s="1910"/>
      <c r="CD42" s="1910"/>
      <c r="CE42" s="1910"/>
      <c r="CF42" s="1910"/>
      <c r="CG42" s="1910"/>
      <c r="CH42" s="1910"/>
      <c r="CI42" s="1910"/>
      <c r="CJ42" s="1910"/>
      <c r="CK42" s="1910"/>
      <c r="CL42" s="1910"/>
      <c r="CM42" s="1910"/>
      <c r="CN42" s="1910"/>
      <c r="CO42" s="1910"/>
      <c r="CP42" s="1910"/>
      <c r="CQ42" s="1910"/>
      <c r="CR42" s="1911"/>
      <c r="CS42" s="1931">
        <f>31158+17217-17-1</f>
        <v>48357</v>
      </c>
      <c r="CT42" s="1932"/>
      <c r="CU42" s="1932"/>
      <c r="CV42" s="1932"/>
      <c r="CW42" s="1932"/>
      <c r="CX42" s="1932"/>
      <c r="CY42" s="1932"/>
      <c r="CZ42" s="1932"/>
      <c r="DA42" s="1932"/>
      <c r="DB42" s="1932"/>
      <c r="DC42" s="1932"/>
      <c r="DD42" s="1932"/>
      <c r="DE42" s="1932"/>
      <c r="DF42" s="1932"/>
      <c r="DG42" s="1932"/>
      <c r="DH42" s="1932"/>
      <c r="DI42" s="1933"/>
      <c r="DJ42" s="1931">
        <v>0</v>
      </c>
      <c r="DK42" s="1932"/>
      <c r="DL42" s="1932"/>
      <c r="DM42" s="1932"/>
      <c r="DN42" s="1932"/>
      <c r="DO42" s="1932"/>
      <c r="DP42" s="1932"/>
      <c r="DQ42" s="1932"/>
      <c r="DR42" s="1932"/>
      <c r="DS42" s="1932"/>
      <c r="DT42" s="1932"/>
      <c r="DU42" s="1932"/>
      <c r="DV42" s="1932"/>
      <c r="DW42" s="1932"/>
      <c r="DX42" s="1932"/>
      <c r="DY42" s="1932"/>
      <c r="DZ42" s="1933"/>
      <c r="EA42" s="1931">
        <v>2656</v>
      </c>
      <c r="EB42" s="1932"/>
      <c r="EC42" s="1932"/>
      <c r="ED42" s="1932"/>
      <c r="EE42" s="1932"/>
      <c r="EF42" s="1932"/>
      <c r="EG42" s="1932"/>
      <c r="EH42" s="1932"/>
      <c r="EI42" s="1932"/>
      <c r="EJ42" s="1932"/>
      <c r="EK42" s="1932"/>
      <c r="EL42" s="1932"/>
      <c r="EM42" s="1932"/>
      <c r="EN42" s="1932"/>
      <c r="EO42" s="1932"/>
      <c r="EP42" s="1932"/>
      <c r="EQ42" s="1933"/>
      <c r="ER42" s="2057">
        <f t="shared" si="2"/>
        <v>17149</v>
      </c>
      <c r="ES42" s="2058"/>
      <c r="ET42" s="2058"/>
      <c r="EU42" s="2058"/>
      <c r="EV42" s="2058"/>
      <c r="EW42" s="2058"/>
      <c r="EX42" s="2058"/>
      <c r="EY42" s="2058"/>
      <c r="EZ42" s="2058"/>
      <c r="FA42" s="2058"/>
      <c r="FB42" s="2058"/>
      <c r="FC42" s="2058"/>
      <c r="FD42" s="2058"/>
      <c r="FE42" s="2058"/>
      <c r="FF42" s="2058"/>
      <c r="FG42" s="2059"/>
    </row>
    <row r="43" spans="1:163" ht="13.5" customHeight="1">
      <c r="A43" s="317"/>
      <c r="B43" s="2144" t="s">
        <v>132</v>
      </c>
      <c r="C43" s="2144"/>
      <c r="D43" s="2144"/>
      <c r="E43" s="2144"/>
      <c r="F43" s="2144"/>
      <c r="G43" s="2144"/>
      <c r="H43" s="2144"/>
      <c r="I43" s="2144"/>
      <c r="J43" s="2144"/>
      <c r="K43" s="2144"/>
      <c r="L43" s="2144"/>
      <c r="M43" s="2144"/>
      <c r="N43" s="2144"/>
      <c r="O43" s="2144"/>
      <c r="P43" s="2144"/>
      <c r="Q43" s="2144"/>
      <c r="R43" s="2144"/>
      <c r="S43" s="2144"/>
      <c r="T43" s="2144"/>
      <c r="U43" s="2144"/>
      <c r="V43" s="2145"/>
      <c r="W43" s="2009">
        <v>5550</v>
      </c>
      <c r="X43" s="2010"/>
      <c r="Y43" s="2010"/>
      <c r="Z43" s="2010"/>
      <c r="AA43" s="2010"/>
      <c r="AB43" s="2010"/>
      <c r="AC43" s="2010"/>
      <c r="AD43" s="2010"/>
      <c r="AE43" s="2011"/>
      <c r="AF43" s="317"/>
      <c r="AG43" s="318"/>
      <c r="AH43" s="318"/>
      <c r="AI43" s="318"/>
      <c r="AJ43" s="318"/>
      <c r="AK43" s="319" t="s">
        <v>122</v>
      </c>
      <c r="AL43" s="2060" t="s">
        <v>352</v>
      </c>
      <c r="AM43" s="2060"/>
      <c r="AN43" s="2060"/>
      <c r="AO43" s="320" t="s">
        <v>226</v>
      </c>
      <c r="AP43" s="320"/>
      <c r="AQ43" s="320"/>
      <c r="AR43" s="320"/>
      <c r="AS43" s="2150">
        <f>AS7+AS17</f>
        <v>4795958</v>
      </c>
      <c r="AT43" s="2058"/>
      <c r="AU43" s="2058"/>
      <c r="AV43" s="2058"/>
      <c r="AW43" s="2058"/>
      <c r="AX43" s="2058"/>
      <c r="AY43" s="2058"/>
      <c r="AZ43" s="2058"/>
      <c r="BA43" s="2058"/>
      <c r="BB43" s="2058"/>
      <c r="BC43" s="2058"/>
      <c r="BD43" s="2058"/>
      <c r="BE43" s="2058"/>
      <c r="BF43" s="2058"/>
      <c r="BG43" s="2058"/>
      <c r="BH43" s="2058"/>
      <c r="BI43" s="2057">
        <f>BI7+BI17</f>
        <v>9121509</v>
      </c>
      <c r="BJ43" s="2058"/>
      <c r="BK43" s="2058"/>
      <c r="BL43" s="2058"/>
      <c r="BM43" s="2058"/>
      <c r="BN43" s="2058"/>
      <c r="BO43" s="2058"/>
      <c r="BP43" s="2058"/>
      <c r="BQ43" s="2058"/>
      <c r="BR43" s="2058"/>
      <c r="BS43" s="2058"/>
      <c r="BT43" s="2058"/>
      <c r="BU43" s="2058"/>
      <c r="BV43" s="2058"/>
      <c r="BW43" s="2058"/>
      <c r="BX43" s="2058"/>
      <c r="BY43" s="2058"/>
      <c r="BZ43" s="2083"/>
      <c r="CA43" s="2057">
        <f>CA7+CA17</f>
        <v>89165</v>
      </c>
      <c r="CB43" s="2058"/>
      <c r="CC43" s="2058"/>
      <c r="CD43" s="2058"/>
      <c r="CE43" s="2058"/>
      <c r="CF43" s="2058"/>
      <c r="CG43" s="2058"/>
      <c r="CH43" s="2058"/>
      <c r="CI43" s="2058"/>
      <c r="CJ43" s="2058"/>
      <c r="CK43" s="2058"/>
      <c r="CL43" s="2058"/>
      <c r="CM43" s="2058"/>
      <c r="CN43" s="2058"/>
      <c r="CO43" s="2058"/>
      <c r="CP43" s="2058"/>
      <c r="CQ43" s="2058"/>
      <c r="CR43" s="2083"/>
      <c r="CS43" s="2126">
        <f>CS7+CS17</f>
        <v>7719127</v>
      </c>
      <c r="CT43" s="2127"/>
      <c r="CU43" s="2127"/>
      <c r="CV43" s="2127"/>
      <c r="CW43" s="2127"/>
      <c r="CX43" s="2127"/>
      <c r="CY43" s="2127"/>
      <c r="CZ43" s="2127"/>
      <c r="DA43" s="2127"/>
      <c r="DB43" s="2127"/>
      <c r="DC43" s="2127"/>
      <c r="DD43" s="2127"/>
      <c r="DE43" s="2127"/>
      <c r="DF43" s="2127"/>
      <c r="DG43" s="2127"/>
      <c r="DH43" s="2127"/>
      <c r="DI43" s="2128"/>
      <c r="DJ43" s="2126">
        <f>DJ7+DJ17</f>
        <v>7689</v>
      </c>
      <c r="DK43" s="2127"/>
      <c r="DL43" s="2127"/>
      <c r="DM43" s="2127"/>
      <c r="DN43" s="2127"/>
      <c r="DO43" s="2127"/>
      <c r="DP43" s="2127"/>
      <c r="DQ43" s="2127"/>
      <c r="DR43" s="2127"/>
      <c r="DS43" s="2127"/>
      <c r="DT43" s="2127"/>
      <c r="DU43" s="2127"/>
      <c r="DV43" s="2127"/>
      <c r="DW43" s="2127"/>
      <c r="DX43" s="2127"/>
      <c r="DY43" s="2127"/>
      <c r="DZ43" s="2128"/>
      <c r="EA43" s="2126" t="s">
        <v>137</v>
      </c>
      <c r="EB43" s="2127"/>
      <c r="EC43" s="2127"/>
      <c r="ED43" s="2127"/>
      <c r="EE43" s="2127"/>
      <c r="EF43" s="2127"/>
      <c r="EG43" s="2127"/>
      <c r="EH43" s="2127"/>
      <c r="EI43" s="2127"/>
      <c r="EJ43" s="2127"/>
      <c r="EK43" s="2127"/>
      <c r="EL43" s="2127"/>
      <c r="EM43" s="2127"/>
      <c r="EN43" s="2127"/>
      <c r="EO43" s="2127"/>
      <c r="EP43" s="2127"/>
      <c r="EQ43" s="2128"/>
      <c r="ER43" s="2150">
        <f>ER7+ER17</f>
        <v>6279816</v>
      </c>
      <c r="ES43" s="2058"/>
      <c r="ET43" s="2058"/>
      <c r="EU43" s="2058"/>
      <c r="EV43" s="2058"/>
      <c r="EW43" s="2058"/>
      <c r="EX43" s="2058"/>
      <c r="EY43" s="2058"/>
      <c r="EZ43" s="2058"/>
      <c r="FA43" s="2058"/>
      <c r="FB43" s="2058"/>
      <c r="FC43" s="2058"/>
      <c r="FD43" s="2058"/>
      <c r="FE43" s="2058"/>
      <c r="FF43" s="2058"/>
      <c r="FG43" s="2059"/>
    </row>
    <row r="44" spans="1:163" ht="3" customHeight="1">
      <c r="A44" s="316"/>
      <c r="B44" s="2146"/>
      <c r="C44" s="2146"/>
      <c r="D44" s="2146"/>
      <c r="E44" s="2146"/>
      <c r="F44" s="2146"/>
      <c r="G44" s="2146"/>
      <c r="H44" s="2146"/>
      <c r="I44" s="2146"/>
      <c r="J44" s="2146"/>
      <c r="K44" s="2146"/>
      <c r="L44" s="2146"/>
      <c r="M44" s="2146"/>
      <c r="N44" s="2146"/>
      <c r="O44" s="2146"/>
      <c r="P44" s="2146"/>
      <c r="Q44" s="2146"/>
      <c r="R44" s="2146"/>
      <c r="S44" s="2146"/>
      <c r="T44" s="2146"/>
      <c r="U44" s="2146"/>
      <c r="V44" s="2147"/>
      <c r="W44" s="2108"/>
      <c r="X44" s="2109"/>
      <c r="Y44" s="2109"/>
      <c r="Z44" s="2109"/>
      <c r="AA44" s="2109"/>
      <c r="AB44" s="2109"/>
      <c r="AC44" s="2109"/>
      <c r="AD44" s="2109"/>
      <c r="AE44" s="2110"/>
      <c r="AF44" s="332"/>
      <c r="AG44" s="333"/>
      <c r="AH44" s="333"/>
      <c r="AI44" s="333"/>
      <c r="AJ44" s="333"/>
      <c r="AK44" s="333"/>
      <c r="AL44" s="331"/>
      <c r="AM44" s="331"/>
      <c r="AN44" s="331"/>
      <c r="AO44" s="333"/>
      <c r="AP44" s="333"/>
      <c r="AQ44" s="333"/>
      <c r="AR44" s="333"/>
      <c r="AS44" s="2114"/>
      <c r="AT44" s="2088"/>
      <c r="AU44" s="2088"/>
      <c r="AV44" s="2088"/>
      <c r="AW44" s="2088"/>
      <c r="AX44" s="2088"/>
      <c r="AY44" s="2088"/>
      <c r="AZ44" s="2088"/>
      <c r="BA44" s="2088"/>
      <c r="BB44" s="2088"/>
      <c r="BC44" s="2088"/>
      <c r="BD44" s="2088"/>
      <c r="BE44" s="2088"/>
      <c r="BF44" s="2088"/>
      <c r="BG44" s="2088"/>
      <c r="BH44" s="2088"/>
      <c r="BI44" s="2087"/>
      <c r="BJ44" s="2088"/>
      <c r="BK44" s="2088"/>
      <c r="BL44" s="2088"/>
      <c r="BM44" s="2088"/>
      <c r="BN44" s="2088"/>
      <c r="BO44" s="2088"/>
      <c r="BP44" s="2088"/>
      <c r="BQ44" s="2088"/>
      <c r="BR44" s="2088"/>
      <c r="BS44" s="2088"/>
      <c r="BT44" s="2088"/>
      <c r="BU44" s="2088"/>
      <c r="BV44" s="2088"/>
      <c r="BW44" s="2088"/>
      <c r="BX44" s="2088"/>
      <c r="BY44" s="2088"/>
      <c r="BZ44" s="2089"/>
      <c r="CA44" s="2087"/>
      <c r="CB44" s="2088"/>
      <c r="CC44" s="2088"/>
      <c r="CD44" s="2088"/>
      <c r="CE44" s="2088"/>
      <c r="CF44" s="2088"/>
      <c r="CG44" s="2088"/>
      <c r="CH44" s="2088"/>
      <c r="CI44" s="2088"/>
      <c r="CJ44" s="2088"/>
      <c r="CK44" s="2088"/>
      <c r="CL44" s="2088"/>
      <c r="CM44" s="2088"/>
      <c r="CN44" s="2088"/>
      <c r="CO44" s="2088"/>
      <c r="CP44" s="2088"/>
      <c r="CQ44" s="2088"/>
      <c r="CR44" s="2089"/>
      <c r="CS44" s="2119"/>
      <c r="CT44" s="2120"/>
      <c r="CU44" s="2120"/>
      <c r="CV44" s="2120"/>
      <c r="CW44" s="2120"/>
      <c r="CX44" s="2120"/>
      <c r="CY44" s="2120"/>
      <c r="CZ44" s="2120"/>
      <c r="DA44" s="2120"/>
      <c r="DB44" s="2120"/>
      <c r="DC44" s="2120"/>
      <c r="DD44" s="2120"/>
      <c r="DE44" s="2120"/>
      <c r="DF44" s="2120"/>
      <c r="DG44" s="2120"/>
      <c r="DH44" s="2120"/>
      <c r="DI44" s="2121"/>
      <c r="DJ44" s="2119"/>
      <c r="DK44" s="2120"/>
      <c r="DL44" s="2120"/>
      <c r="DM44" s="2120"/>
      <c r="DN44" s="2120"/>
      <c r="DO44" s="2120"/>
      <c r="DP44" s="2120"/>
      <c r="DQ44" s="2120"/>
      <c r="DR44" s="2120"/>
      <c r="DS44" s="2120"/>
      <c r="DT44" s="2120"/>
      <c r="DU44" s="2120"/>
      <c r="DV44" s="2120"/>
      <c r="DW44" s="2120"/>
      <c r="DX44" s="2120"/>
      <c r="DY44" s="2120"/>
      <c r="DZ44" s="2121"/>
      <c r="EA44" s="2119"/>
      <c r="EB44" s="2120"/>
      <c r="EC44" s="2120"/>
      <c r="ED44" s="2120"/>
      <c r="EE44" s="2120"/>
      <c r="EF44" s="2120"/>
      <c r="EG44" s="2120"/>
      <c r="EH44" s="2120"/>
      <c r="EI44" s="2120"/>
      <c r="EJ44" s="2120"/>
      <c r="EK44" s="2120"/>
      <c r="EL44" s="2120"/>
      <c r="EM44" s="2120"/>
      <c r="EN44" s="2120"/>
      <c r="EO44" s="2120"/>
      <c r="EP44" s="2120"/>
      <c r="EQ44" s="2121"/>
      <c r="ER44" s="2114"/>
      <c r="ES44" s="2088"/>
      <c r="ET44" s="2088"/>
      <c r="EU44" s="2088"/>
      <c r="EV44" s="2088"/>
      <c r="EW44" s="2088"/>
      <c r="EX44" s="2088"/>
      <c r="EY44" s="2088"/>
      <c r="EZ44" s="2088"/>
      <c r="FA44" s="2088"/>
      <c r="FB44" s="2088"/>
      <c r="FC44" s="2088"/>
      <c r="FD44" s="2088"/>
      <c r="FE44" s="2088"/>
      <c r="FF44" s="2088"/>
      <c r="FG44" s="2123"/>
    </row>
    <row r="45" spans="1:163" ht="12.75" customHeight="1">
      <c r="A45" s="316"/>
      <c r="B45" s="2146"/>
      <c r="C45" s="2146"/>
      <c r="D45" s="2146"/>
      <c r="E45" s="2146"/>
      <c r="F45" s="2146"/>
      <c r="G45" s="2146"/>
      <c r="H45" s="2146"/>
      <c r="I45" s="2146"/>
      <c r="J45" s="2146"/>
      <c r="K45" s="2146"/>
      <c r="L45" s="2146"/>
      <c r="M45" s="2146"/>
      <c r="N45" s="2146"/>
      <c r="O45" s="2146"/>
      <c r="P45" s="2146"/>
      <c r="Q45" s="2146"/>
      <c r="R45" s="2146"/>
      <c r="S45" s="2146"/>
      <c r="T45" s="2146"/>
      <c r="U45" s="2146"/>
      <c r="V45" s="2147"/>
      <c r="W45" s="2009">
        <v>5570</v>
      </c>
      <c r="X45" s="2010"/>
      <c r="Y45" s="2010"/>
      <c r="Z45" s="2010"/>
      <c r="AA45" s="2010"/>
      <c r="AB45" s="2010"/>
      <c r="AC45" s="2010"/>
      <c r="AD45" s="2010"/>
      <c r="AE45" s="2011"/>
      <c r="AF45" s="317"/>
      <c r="AG45" s="318"/>
      <c r="AH45" s="318"/>
      <c r="AI45" s="318"/>
      <c r="AJ45" s="318"/>
      <c r="AK45" s="319" t="s">
        <v>122</v>
      </c>
      <c r="AL45" s="2060" t="s">
        <v>350</v>
      </c>
      <c r="AM45" s="2060"/>
      <c r="AN45" s="2060"/>
      <c r="AO45" s="320" t="s">
        <v>227</v>
      </c>
      <c r="AP45" s="320"/>
      <c r="AQ45" s="320"/>
      <c r="AR45" s="320"/>
      <c r="AS45" s="2150">
        <f>AS9+AS19</f>
        <v>4307184</v>
      </c>
      <c r="AT45" s="2058"/>
      <c r="AU45" s="2058"/>
      <c r="AV45" s="2058"/>
      <c r="AW45" s="2058"/>
      <c r="AX45" s="2058"/>
      <c r="AY45" s="2058"/>
      <c r="AZ45" s="2058"/>
      <c r="BA45" s="2058"/>
      <c r="BB45" s="2058"/>
      <c r="BC45" s="2058"/>
      <c r="BD45" s="2058"/>
      <c r="BE45" s="2058"/>
      <c r="BF45" s="2058"/>
      <c r="BG45" s="2058"/>
      <c r="BH45" s="2058"/>
      <c r="BI45" s="2057">
        <f>BI9+BI19</f>
        <v>8608244</v>
      </c>
      <c r="BJ45" s="2058"/>
      <c r="BK45" s="2058"/>
      <c r="BL45" s="2058"/>
      <c r="BM45" s="2058"/>
      <c r="BN45" s="2058"/>
      <c r="BO45" s="2058"/>
      <c r="BP45" s="2058"/>
      <c r="BQ45" s="2058"/>
      <c r="BR45" s="2058"/>
      <c r="BS45" s="2058"/>
      <c r="BT45" s="2058"/>
      <c r="BU45" s="2058"/>
      <c r="BV45" s="2058"/>
      <c r="BW45" s="2058"/>
      <c r="BX45" s="2058"/>
      <c r="BY45" s="2058"/>
      <c r="BZ45" s="2083"/>
      <c r="CA45" s="2057">
        <f>CA9+CA19</f>
        <v>22759</v>
      </c>
      <c r="CB45" s="2058"/>
      <c r="CC45" s="2058"/>
      <c r="CD45" s="2058"/>
      <c r="CE45" s="2058"/>
      <c r="CF45" s="2058"/>
      <c r="CG45" s="2058"/>
      <c r="CH45" s="2058"/>
      <c r="CI45" s="2058"/>
      <c r="CJ45" s="2058"/>
      <c r="CK45" s="2058"/>
      <c r="CL45" s="2058"/>
      <c r="CM45" s="2058"/>
      <c r="CN45" s="2058"/>
      <c r="CO45" s="2058"/>
      <c r="CP45" s="2058"/>
      <c r="CQ45" s="2058"/>
      <c r="CR45" s="2083"/>
      <c r="CS45" s="2126">
        <f>CS9+CS19</f>
        <v>8127572</v>
      </c>
      <c r="CT45" s="2127"/>
      <c r="CU45" s="2127"/>
      <c r="CV45" s="2127"/>
      <c r="CW45" s="2127"/>
      <c r="CX45" s="2127"/>
      <c r="CY45" s="2127"/>
      <c r="CZ45" s="2127"/>
      <c r="DA45" s="2127"/>
      <c r="DB45" s="2127"/>
      <c r="DC45" s="2127"/>
      <c r="DD45" s="2127"/>
      <c r="DE45" s="2127"/>
      <c r="DF45" s="2127"/>
      <c r="DG45" s="2127"/>
      <c r="DH45" s="2127"/>
      <c r="DI45" s="2128"/>
      <c r="DJ45" s="2126">
        <f>DJ9+DJ19</f>
        <v>14657</v>
      </c>
      <c r="DK45" s="2127"/>
      <c r="DL45" s="2127"/>
      <c r="DM45" s="2127"/>
      <c r="DN45" s="2127"/>
      <c r="DO45" s="2127"/>
      <c r="DP45" s="2127"/>
      <c r="DQ45" s="2127"/>
      <c r="DR45" s="2127"/>
      <c r="DS45" s="2127"/>
      <c r="DT45" s="2127"/>
      <c r="DU45" s="2127"/>
      <c r="DV45" s="2127"/>
      <c r="DW45" s="2127"/>
      <c r="DX45" s="2127"/>
      <c r="DY45" s="2127"/>
      <c r="DZ45" s="2128"/>
      <c r="EA45" s="2126" t="s">
        <v>137</v>
      </c>
      <c r="EB45" s="2127"/>
      <c r="EC45" s="2127"/>
      <c r="ED45" s="2127"/>
      <c r="EE45" s="2127"/>
      <c r="EF45" s="2127"/>
      <c r="EG45" s="2127"/>
      <c r="EH45" s="2127"/>
      <c r="EI45" s="2127"/>
      <c r="EJ45" s="2127"/>
      <c r="EK45" s="2127"/>
      <c r="EL45" s="2127"/>
      <c r="EM45" s="2127"/>
      <c r="EN45" s="2127"/>
      <c r="EO45" s="2127"/>
      <c r="EP45" s="2127"/>
      <c r="EQ45" s="2128"/>
      <c r="ER45" s="2150">
        <f>ER9+ER19</f>
        <v>4795958</v>
      </c>
      <c r="ES45" s="2058"/>
      <c r="ET45" s="2058"/>
      <c r="EU45" s="2058"/>
      <c r="EV45" s="2058"/>
      <c r="EW45" s="2058"/>
      <c r="EX45" s="2058"/>
      <c r="EY45" s="2058"/>
      <c r="EZ45" s="2058"/>
      <c r="FA45" s="2058"/>
      <c r="FB45" s="2058"/>
      <c r="FC45" s="2058"/>
      <c r="FD45" s="2058"/>
      <c r="FE45" s="2058"/>
      <c r="FF45" s="2058"/>
      <c r="FG45" s="2059"/>
    </row>
    <row r="46" spans="1:163" ht="3" customHeight="1" thickBot="1">
      <c r="A46" s="335"/>
      <c r="B46" s="2148"/>
      <c r="C46" s="2148"/>
      <c r="D46" s="2148"/>
      <c r="E46" s="2148"/>
      <c r="F46" s="2148"/>
      <c r="G46" s="2148"/>
      <c r="H46" s="2148"/>
      <c r="I46" s="2148"/>
      <c r="J46" s="2148"/>
      <c r="K46" s="2148"/>
      <c r="L46" s="2148"/>
      <c r="M46" s="2148"/>
      <c r="N46" s="2148"/>
      <c r="O46" s="2148"/>
      <c r="P46" s="2148"/>
      <c r="Q46" s="2148"/>
      <c r="R46" s="2148"/>
      <c r="S46" s="2148"/>
      <c r="T46" s="2148"/>
      <c r="U46" s="2148"/>
      <c r="V46" s="2149"/>
      <c r="W46" s="2108"/>
      <c r="X46" s="2109"/>
      <c r="Y46" s="2109"/>
      <c r="Z46" s="2109"/>
      <c r="AA46" s="2109"/>
      <c r="AB46" s="2109"/>
      <c r="AC46" s="2109"/>
      <c r="AD46" s="2109"/>
      <c r="AE46" s="2110"/>
      <c r="AF46" s="332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2154"/>
      <c r="AT46" s="2155"/>
      <c r="AU46" s="2155"/>
      <c r="AV46" s="2155"/>
      <c r="AW46" s="2155"/>
      <c r="AX46" s="2155"/>
      <c r="AY46" s="2155"/>
      <c r="AZ46" s="2155"/>
      <c r="BA46" s="2155"/>
      <c r="BB46" s="2155"/>
      <c r="BC46" s="2155"/>
      <c r="BD46" s="2155"/>
      <c r="BE46" s="2155"/>
      <c r="BF46" s="2155"/>
      <c r="BG46" s="2155"/>
      <c r="BH46" s="2155"/>
      <c r="BI46" s="2157"/>
      <c r="BJ46" s="2155"/>
      <c r="BK46" s="2155"/>
      <c r="BL46" s="2155"/>
      <c r="BM46" s="2155"/>
      <c r="BN46" s="2155"/>
      <c r="BO46" s="2155"/>
      <c r="BP46" s="2155"/>
      <c r="BQ46" s="2155"/>
      <c r="BR46" s="2155"/>
      <c r="BS46" s="2155"/>
      <c r="BT46" s="2155"/>
      <c r="BU46" s="2155"/>
      <c r="BV46" s="2155"/>
      <c r="BW46" s="2155"/>
      <c r="BX46" s="2155"/>
      <c r="BY46" s="2155"/>
      <c r="BZ46" s="2158"/>
      <c r="CA46" s="2157"/>
      <c r="CB46" s="2155"/>
      <c r="CC46" s="2155"/>
      <c r="CD46" s="2155"/>
      <c r="CE46" s="2155"/>
      <c r="CF46" s="2155"/>
      <c r="CG46" s="2155"/>
      <c r="CH46" s="2155"/>
      <c r="CI46" s="2155"/>
      <c r="CJ46" s="2155"/>
      <c r="CK46" s="2155"/>
      <c r="CL46" s="2155"/>
      <c r="CM46" s="2155"/>
      <c r="CN46" s="2155"/>
      <c r="CO46" s="2155"/>
      <c r="CP46" s="2155"/>
      <c r="CQ46" s="2155"/>
      <c r="CR46" s="2158"/>
      <c r="CS46" s="2151"/>
      <c r="CT46" s="2152"/>
      <c r="CU46" s="2152"/>
      <c r="CV46" s="2152"/>
      <c r="CW46" s="2152"/>
      <c r="CX46" s="2152"/>
      <c r="CY46" s="2152"/>
      <c r="CZ46" s="2152"/>
      <c r="DA46" s="2152"/>
      <c r="DB46" s="2152"/>
      <c r="DC46" s="2152"/>
      <c r="DD46" s="2152"/>
      <c r="DE46" s="2152"/>
      <c r="DF46" s="2152"/>
      <c r="DG46" s="2152"/>
      <c r="DH46" s="2152"/>
      <c r="DI46" s="2153"/>
      <c r="DJ46" s="2151"/>
      <c r="DK46" s="2152"/>
      <c r="DL46" s="2152"/>
      <c r="DM46" s="2152"/>
      <c r="DN46" s="2152"/>
      <c r="DO46" s="2152"/>
      <c r="DP46" s="2152"/>
      <c r="DQ46" s="2152"/>
      <c r="DR46" s="2152"/>
      <c r="DS46" s="2152"/>
      <c r="DT46" s="2152"/>
      <c r="DU46" s="2152"/>
      <c r="DV46" s="2152"/>
      <c r="DW46" s="2152"/>
      <c r="DX46" s="2152"/>
      <c r="DY46" s="2152"/>
      <c r="DZ46" s="2153"/>
      <c r="EA46" s="2151"/>
      <c r="EB46" s="2152"/>
      <c r="EC46" s="2152"/>
      <c r="ED46" s="2152"/>
      <c r="EE46" s="2152"/>
      <c r="EF46" s="2152"/>
      <c r="EG46" s="2152"/>
      <c r="EH46" s="2152"/>
      <c r="EI46" s="2152"/>
      <c r="EJ46" s="2152"/>
      <c r="EK46" s="2152"/>
      <c r="EL46" s="2152"/>
      <c r="EM46" s="2152"/>
      <c r="EN46" s="2152"/>
      <c r="EO46" s="2152"/>
      <c r="EP46" s="2152"/>
      <c r="EQ46" s="2153"/>
      <c r="ER46" s="2154"/>
      <c r="ES46" s="2155"/>
      <c r="ET46" s="2155"/>
      <c r="EU46" s="2155"/>
      <c r="EV46" s="2155"/>
      <c r="EW46" s="2155"/>
      <c r="EX46" s="2155"/>
      <c r="EY46" s="2155"/>
      <c r="EZ46" s="2155"/>
      <c r="FA46" s="2155"/>
      <c r="FB46" s="2155"/>
      <c r="FC46" s="2155"/>
      <c r="FD46" s="2155"/>
      <c r="FE46" s="2155"/>
      <c r="FF46" s="2155"/>
      <c r="FG46" s="2156"/>
    </row>
  </sheetData>
  <mergeCells count="339">
    <mergeCell ref="ER45:FG46"/>
    <mergeCell ref="DJ43:DZ44"/>
    <mergeCell ref="EA43:EQ44"/>
    <mergeCell ref="ER43:FG44"/>
    <mergeCell ref="W45:AE46"/>
    <mergeCell ref="AL45:AN45"/>
    <mergeCell ref="AS45:BH46"/>
    <mergeCell ref="BI45:BZ46"/>
    <mergeCell ref="CA45:CR46"/>
    <mergeCell ref="CS45:DI46"/>
    <mergeCell ref="DJ45:DZ46"/>
    <mergeCell ref="B43:V46"/>
    <mergeCell ref="W43:AE44"/>
    <mergeCell ref="AL43:AN43"/>
    <mergeCell ref="AS43:BH44"/>
    <mergeCell ref="BI43:BZ44"/>
    <mergeCell ref="CA43:CR44"/>
    <mergeCell ref="CS43:DI44"/>
    <mergeCell ref="B41:V42"/>
    <mergeCell ref="EA45:EQ46"/>
    <mergeCell ref="CS41:DI41"/>
    <mergeCell ref="DJ41:DZ41"/>
    <mergeCell ref="EA41:EQ41"/>
    <mergeCell ref="ER41:FG41"/>
    <mergeCell ref="W42:AE42"/>
    <mergeCell ref="AL42:AN42"/>
    <mergeCell ref="AS42:BH42"/>
    <mergeCell ref="BI42:BZ42"/>
    <mergeCell ref="CA42:CR42"/>
    <mergeCell ref="CS42:DI42"/>
    <mergeCell ref="W41:AE41"/>
    <mergeCell ref="AL41:AN41"/>
    <mergeCell ref="AS41:BH41"/>
    <mergeCell ref="BI41:BZ41"/>
    <mergeCell ref="CA41:CR41"/>
    <mergeCell ref="DJ42:DZ42"/>
    <mergeCell ref="EA42:EQ42"/>
    <mergeCell ref="ER42:FG42"/>
    <mergeCell ref="ER39:FG39"/>
    <mergeCell ref="W40:AE40"/>
    <mergeCell ref="AL40:AN40"/>
    <mergeCell ref="AS40:BH40"/>
    <mergeCell ref="BI40:BZ40"/>
    <mergeCell ref="CA40:CR40"/>
    <mergeCell ref="CS40:DI40"/>
    <mergeCell ref="DJ40:DZ40"/>
    <mergeCell ref="EA40:EQ40"/>
    <mergeCell ref="ER40:FG40"/>
    <mergeCell ref="B39:V40"/>
    <mergeCell ref="W39:AE39"/>
    <mergeCell ref="AL39:AN39"/>
    <mergeCell ref="AS39:BH39"/>
    <mergeCell ref="BI39:BZ39"/>
    <mergeCell ref="CA39:CR39"/>
    <mergeCell ref="CS39:DI39"/>
    <mergeCell ref="DJ39:DZ39"/>
    <mergeCell ref="EA39:EQ39"/>
    <mergeCell ref="ER37:FG37"/>
    <mergeCell ref="W38:AE38"/>
    <mergeCell ref="AL38:AN38"/>
    <mergeCell ref="AS38:BH38"/>
    <mergeCell ref="BI38:BZ38"/>
    <mergeCell ref="CA38:CR38"/>
    <mergeCell ref="CS38:DI38"/>
    <mergeCell ref="DJ38:DZ38"/>
    <mergeCell ref="EA38:EQ38"/>
    <mergeCell ref="ER38:FG38"/>
    <mergeCell ref="B37:V38"/>
    <mergeCell ref="W37:AE37"/>
    <mergeCell ref="AL37:AN37"/>
    <mergeCell ref="AS37:BH37"/>
    <mergeCell ref="BI37:BZ37"/>
    <mergeCell ref="CA37:CR37"/>
    <mergeCell ref="CS37:DI37"/>
    <mergeCell ref="DJ37:DZ37"/>
    <mergeCell ref="EA37:EQ37"/>
    <mergeCell ref="EA35:EQ35"/>
    <mergeCell ref="ER35:FG35"/>
    <mergeCell ref="W36:AE36"/>
    <mergeCell ref="AL36:AN36"/>
    <mergeCell ref="AS36:BH36"/>
    <mergeCell ref="BI36:BZ36"/>
    <mergeCell ref="CA36:CR36"/>
    <mergeCell ref="CS36:DI36"/>
    <mergeCell ref="DJ36:DZ36"/>
    <mergeCell ref="EA36:EQ36"/>
    <mergeCell ref="ER36:FG36"/>
    <mergeCell ref="B35:V36"/>
    <mergeCell ref="W35:AE35"/>
    <mergeCell ref="AL35:AN35"/>
    <mergeCell ref="AS35:BH35"/>
    <mergeCell ref="BI35:BZ35"/>
    <mergeCell ref="CA35:CR35"/>
    <mergeCell ref="CS35:DI35"/>
    <mergeCell ref="B33:V34"/>
    <mergeCell ref="DJ35:DZ35"/>
    <mergeCell ref="CS33:DI33"/>
    <mergeCell ref="DJ33:DZ33"/>
    <mergeCell ref="EA33:EQ33"/>
    <mergeCell ref="ER33:FG33"/>
    <mergeCell ref="W34:AE34"/>
    <mergeCell ref="AL34:AN34"/>
    <mergeCell ref="AS34:BH34"/>
    <mergeCell ref="BI34:BZ34"/>
    <mergeCell ref="CA34:CR34"/>
    <mergeCell ref="CS34:DI34"/>
    <mergeCell ref="W33:AE33"/>
    <mergeCell ref="AL33:AN33"/>
    <mergeCell ref="AS33:BH33"/>
    <mergeCell ref="BI33:BZ33"/>
    <mergeCell ref="CA33:CR33"/>
    <mergeCell ref="DJ34:DZ34"/>
    <mergeCell ref="EA34:EQ34"/>
    <mergeCell ref="ER34:FG34"/>
    <mergeCell ref="ER31:FG31"/>
    <mergeCell ref="W32:AE32"/>
    <mergeCell ref="AL32:AN32"/>
    <mergeCell ref="AS32:BH32"/>
    <mergeCell ref="BI32:BZ32"/>
    <mergeCell ref="CA32:CR32"/>
    <mergeCell ref="CS32:DI32"/>
    <mergeCell ref="DJ32:DZ32"/>
    <mergeCell ref="EA32:EQ32"/>
    <mergeCell ref="ER32:FG32"/>
    <mergeCell ref="B31:V32"/>
    <mergeCell ref="W31:AE31"/>
    <mergeCell ref="AL31:AN31"/>
    <mergeCell ref="AS31:BH31"/>
    <mergeCell ref="BI31:BZ31"/>
    <mergeCell ref="CA31:CR31"/>
    <mergeCell ref="CS31:DI31"/>
    <mergeCell ref="DJ31:DZ31"/>
    <mergeCell ref="EA31:EQ31"/>
    <mergeCell ref="ER29:FG29"/>
    <mergeCell ref="W30:AE30"/>
    <mergeCell ref="AL30:AN30"/>
    <mergeCell ref="AS30:BH30"/>
    <mergeCell ref="BI30:BZ30"/>
    <mergeCell ref="CA30:CR30"/>
    <mergeCell ref="CS30:DI30"/>
    <mergeCell ref="DJ30:DZ30"/>
    <mergeCell ref="EA30:EQ30"/>
    <mergeCell ref="ER30:FG30"/>
    <mergeCell ref="B29:V30"/>
    <mergeCell ref="W29:AE29"/>
    <mergeCell ref="AL29:AN29"/>
    <mergeCell ref="AS29:BH29"/>
    <mergeCell ref="BI29:BZ29"/>
    <mergeCell ref="CA29:CR29"/>
    <mergeCell ref="CS29:DI29"/>
    <mergeCell ref="DJ29:DZ29"/>
    <mergeCell ref="EA29:EQ29"/>
    <mergeCell ref="EA27:EQ27"/>
    <mergeCell ref="ER27:FG27"/>
    <mergeCell ref="W28:AE28"/>
    <mergeCell ref="AL28:AN28"/>
    <mergeCell ref="AS28:BH28"/>
    <mergeCell ref="BI28:BZ28"/>
    <mergeCell ref="CA28:CR28"/>
    <mergeCell ref="CS28:DI28"/>
    <mergeCell ref="DJ28:DZ28"/>
    <mergeCell ref="EA28:EQ28"/>
    <mergeCell ref="ER28:FG28"/>
    <mergeCell ref="B27:V28"/>
    <mergeCell ref="W27:AE27"/>
    <mergeCell ref="AL27:AN27"/>
    <mergeCell ref="AS27:BH27"/>
    <mergeCell ref="BI27:BZ27"/>
    <mergeCell ref="CA27:CR27"/>
    <mergeCell ref="CS27:DI27"/>
    <mergeCell ref="B25:V26"/>
    <mergeCell ref="DJ27:DZ27"/>
    <mergeCell ref="CS25:DI25"/>
    <mergeCell ref="DJ25:DZ25"/>
    <mergeCell ref="EA25:EQ25"/>
    <mergeCell ref="ER25:FG25"/>
    <mergeCell ref="W26:AE26"/>
    <mergeCell ref="AL26:AN26"/>
    <mergeCell ref="AS26:BH26"/>
    <mergeCell ref="BI26:BZ26"/>
    <mergeCell ref="CA26:CR26"/>
    <mergeCell ref="CS26:DI26"/>
    <mergeCell ref="W25:AE25"/>
    <mergeCell ref="AL25:AN25"/>
    <mergeCell ref="AS25:BH25"/>
    <mergeCell ref="BI25:BZ25"/>
    <mergeCell ref="CA25:CR25"/>
    <mergeCell ref="DJ26:DZ26"/>
    <mergeCell ref="EA26:EQ26"/>
    <mergeCell ref="ER26:FG26"/>
    <mergeCell ref="ER23:FG23"/>
    <mergeCell ref="W24:AE24"/>
    <mergeCell ref="AL24:AN24"/>
    <mergeCell ref="AS24:BH24"/>
    <mergeCell ref="BI24:BZ24"/>
    <mergeCell ref="CA24:CR24"/>
    <mergeCell ref="CS24:DI24"/>
    <mergeCell ref="DJ24:DZ24"/>
    <mergeCell ref="EA24:EQ24"/>
    <mergeCell ref="ER24:FG24"/>
    <mergeCell ref="B23:V24"/>
    <mergeCell ref="W23:AE23"/>
    <mergeCell ref="AL23:AN23"/>
    <mergeCell ref="AS23:BH23"/>
    <mergeCell ref="BI23:BZ23"/>
    <mergeCell ref="CA23:CR23"/>
    <mergeCell ref="CS23:DI23"/>
    <mergeCell ref="DJ23:DZ23"/>
    <mergeCell ref="EA23:EQ23"/>
    <mergeCell ref="ER21:FG21"/>
    <mergeCell ref="B22:V22"/>
    <mergeCell ref="W22:AE22"/>
    <mergeCell ref="AL22:AN22"/>
    <mergeCell ref="AS22:BH22"/>
    <mergeCell ref="BI22:BZ22"/>
    <mergeCell ref="CA22:CR22"/>
    <mergeCell ref="CS22:DI22"/>
    <mergeCell ref="DJ22:DZ22"/>
    <mergeCell ref="EA22:EQ22"/>
    <mergeCell ref="ER22:FG22"/>
    <mergeCell ref="B21:V21"/>
    <mergeCell ref="W21:AE21"/>
    <mergeCell ref="AL21:AN21"/>
    <mergeCell ref="AS21:BH21"/>
    <mergeCell ref="BI21:BZ21"/>
    <mergeCell ref="CA21:CR21"/>
    <mergeCell ref="CS21:DI21"/>
    <mergeCell ref="DJ21:DZ21"/>
    <mergeCell ref="EA21:EQ21"/>
    <mergeCell ref="ER17:FG18"/>
    <mergeCell ref="W19:AE20"/>
    <mergeCell ref="AL19:AN19"/>
    <mergeCell ref="AS19:BH20"/>
    <mergeCell ref="BI19:BZ20"/>
    <mergeCell ref="CA19:CR20"/>
    <mergeCell ref="CS19:DI20"/>
    <mergeCell ref="DJ19:DZ20"/>
    <mergeCell ref="EA19:EQ20"/>
    <mergeCell ref="ER19:FG20"/>
    <mergeCell ref="B17:V20"/>
    <mergeCell ref="W17:AE18"/>
    <mergeCell ref="AL17:AN17"/>
    <mergeCell ref="AS17:BH18"/>
    <mergeCell ref="BI17:BZ18"/>
    <mergeCell ref="CA17:CR18"/>
    <mergeCell ref="CS17:DI18"/>
    <mergeCell ref="DJ17:DZ18"/>
    <mergeCell ref="EA17:EQ18"/>
    <mergeCell ref="ER13:FG13"/>
    <mergeCell ref="W14:AE14"/>
    <mergeCell ref="AL14:AN14"/>
    <mergeCell ref="AS14:BH14"/>
    <mergeCell ref="BI14:BZ14"/>
    <mergeCell ref="CA14:CR14"/>
    <mergeCell ref="CS14:DI14"/>
    <mergeCell ref="DJ14:DZ14"/>
    <mergeCell ref="EA14:EQ14"/>
    <mergeCell ref="ER14:FG14"/>
    <mergeCell ref="B13:V14"/>
    <mergeCell ref="W13:AE13"/>
    <mergeCell ref="AL13:AN13"/>
    <mergeCell ref="AS13:BH13"/>
    <mergeCell ref="BI13:BZ13"/>
    <mergeCell ref="CA13:CR13"/>
    <mergeCell ref="CS13:DI13"/>
    <mergeCell ref="DJ13:DZ13"/>
    <mergeCell ref="EA13:EQ13"/>
    <mergeCell ref="ER11:FG11"/>
    <mergeCell ref="B12:V12"/>
    <mergeCell ref="W12:AE12"/>
    <mergeCell ref="AL12:AN12"/>
    <mergeCell ref="AS12:BH12"/>
    <mergeCell ref="BI12:BZ12"/>
    <mergeCell ref="CA12:CR12"/>
    <mergeCell ref="CS12:DI12"/>
    <mergeCell ref="DJ12:DZ12"/>
    <mergeCell ref="EA12:EQ12"/>
    <mergeCell ref="ER12:FG12"/>
    <mergeCell ref="B11:V11"/>
    <mergeCell ref="W11:AE11"/>
    <mergeCell ref="AL11:AN11"/>
    <mergeCell ref="AS11:BH11"/>
    <mergeCell ref="BI11:BZ11"/>
    <mergeCell ref="CA11:CR11"/>
    <mergeCell ref="CS11:DI11"/>
    <mergeCell ref="DJ11:DZ11"/>
    <mergeCell ref="EA11:EQ11"/>
    <mergeCell ref="ER7:FG8"/>
    <mergeCell ref="W9:AE10"/>
    <mergeCell ref="AL9:AN9"/>
    <mergeCell ref="AS9:BH10"/>
    <mergeCell ref="BI9:BZ10"/>
    <mergeCell ref="CA9:CR10"/>
    <mergeCell ref="CS9:DI10"/>
    <mergeCell ref="DJ9:DZ10"/>
    <mergeCell ref="EA9:EQ10"/>
    <mergeCell ref="ER9:FG10"/>
    <mergeCell ref="B7:V10"/>
    <mergeCell ref="W7:AE8"/>
    <mergeCell ref="AL7:AN7"/>
    <mergeCell ref="AS7:BH8"/>
    <mergeCell ref="BI7:BZ8"/>
    <mergeCell ref="CA7:CR8"/>
    <mergeCell ref="CS7:DI8"/>
    <mergeCell ref="DJ7:DZ8"/>
    <mergeCell ref="EA7:EQ8"/>
    <mergeCell ref="A2:FG2"/>
    <mergeCell ref="A4:V6"/>
    <mergeCell ref="W4:AE6"/>
    <mergeCell ref="AF4:AR6"/>
    <mergeCell ref="AS4:BH6"/>
    <mergeCell ref="BI4:EQ4"/>
    <mergeCell ref="ER4:FG6"/>
    <mergeCell ref="BI5:CR5"/>
    <mergeCell ref="CS5:DZ5"/>
    <mergeCell ref="EA5:EQ6"/>
    <mergeCell ref="BI6:BZ6"/>
    <mergeCell ref="CA6:CR6"/>
    <mergeCell ref="CS6:DI6"/>
    <mergeCell ref="DJ6:DZ6"/>
    <mergeCell ref="B15:V16"/>
    <mergeCell ref="W15:AE15"/>
    <mergeCell ref="AL15:AN15"/>
    <mergeCell ref="AS15:BH15"/>
    <mergeCell ref="BI15:BZ15"/>
    <mergeCell ref="CA15:CR15"/>
    <mergeCell ref="CS15:DI15"/>
    <mergeCell ref="DJ15:DZ15"/>
    <mergeCell ref="EA15:EQ15"/>
    <mergeCell ref="ER15:FG15"/>
    <mergeCell ref="W16:AE16"/>
    <mergeCell ref="AL16:AN16"/>
    <mergeCell ref="AS16:BH16"/>
    <mergeCell ref="BI16:BZ16"/>
    <mergeCell ref="CA16:CR16"/>
    <mergeCell ref="CS16:DI16"/>
    <mergeCell ref="DJ16:DZ16"/>
    <mergeCell ref="EA16:EQ16"/>
    <mergeCell ref="ER16:FG16"/>
  </mergeCells>
  <pageMargins left="0.51181102362204722" right="0.43307086614173229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9" zoomScaleSheetLayoutView="89" workbookViewId="0">
      <selection activeCell="BA12" sqref="BA12:CB13"/>
    </sheetView>
  </sheetViews>
  <sheetFormatPr defaultColWidth="0.85546875" defaultRowHeight="12" customHeight="1"/>
  <cols>
    <col min="1" max="16384" width="0.85546875" style="123"/>
  </cols>
  <sheetData>
    <row r="1" spans="1:163" s="270" customFormat="1" ht="15.75" customHeight="1">
      <c r="FG1" s="267" t="s">
        <v>314</v>
      </c>
    </row>
    <row r="2" spans="1:163" s="130" customFormat="1" ht="15">
      <c r="A2" s="1740" t="s">
        <v>315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  <c r="T2" s="1740"/>
      <c r="U2" s="1740"/>
      <c r="V2" s="1740"/>
      <c r="W2" s="1740"/>
      <c r="X2" s="1740"/>
      <c r="Y2" s="1740"/>
      <c r="Z2" s="1740"/>
      <c r="AA2" s="1740"/>
      <c r="AB2" s="1740"/>
      <c r="AC2" s="1740"/>
      <c r="AD2" s="1740"/>
      <c r="AE2" s="1740"/>
      <c r="AF2" s="1740"/>
      <c r="AG2" s="1740"/>
      <c r="AH2" s="1740"/>
      <c r="AI2" s="1740"/>
      <c r="AJ2" s="1740"/>
      <c r="AK2" s="1740"/>
      <c r="AL2" s="1740"/>
      <c r="AM2" s="1740"/>
      <c r="AN2" s="1740"/>
      <c r="AO2" s="1740"/>
      <c r="AP2" s="1740"/>
      <c r="AQ2" s="1740"/>
      <c r="AR2" s="1740"/>
      <c r="AS2" s="1740"/>
      <c r="AT2" s="1740"/>
      <c r="AU2" s="1740"/>
      <c r="AV2" s="1740"/>
      <c r="AW2" s="1740"/>
      <c r="AX2" s="1740"/>
      <c r="AY2" s="1740"/>
      <c r="AZ2" s="1740"/>
      <c r="BA2" s="1740"/>
      <c r="BB2" s="1740"/>
      <c r="BC2" s="1740"/>
      <c r="BD2" s="1740"/>
      <c r="BE2" s="1740"/>
      <c r="BF2" s="1740"/>
      <c r="BG2" s="1740"/>
      <c r="BH2" s="1740"/>
      <c r="BI2" s="1740"/>
      <c r="BJ2" s="1740"/>
      <c r="BK2" s="1740"/>
      <c r="BL2" s="1740"/>
      <c r="BM2" s="1740"/>
      <c r="BN2" s="1740"/>
      <c r="BO2" s="1740"/>
      <c r="BP2" s="1740"/>
      <c r="BQ2" s="1740"/>
      <c r="BR2" s="1740"/>
      <c r="BS2" s="1740"/>
      <c r="BT2" s="1740"/>
      <c r="BU2" s="1740"/>
      <c r="BV2" s="1740"/>
      <c r="BW2" s="1740"/>
      <c r="BX2" s="1740"/>
      <c r="BY2" s="1740"/>
      <c r="BZ2" s="1740"/>
      <c r="CA2" s="1740"/>
      <c r="CB2" s="1740"/>
      <c r="CC2" s="1740"/>
      <c r="CD2" s="1740"/>
      <c r="CE2" s="1740"/>
      <c r="CF2" s="1740"/>
      <c r="CG2" s="1740"/>
      <c r="CH2" s="1740"/>
      <c r="CI2" s="1740"/>
      <c r="CJ2" s="1740"/>
      <c r="CK2" s="1740"/>
      <c r="CL2" s="1740"/>
      <c r="CM2" s="1740"/>
      <c r="CN2" s="1740"/>
      <c r="CO2" s="1740"/>
      <c r="CP2" s="1740"/>
      <c r="CQ2" s="1740"/>
      <c r="CR2" s="1740"/>
      <c r="CS2" s="1740"/>
      <c r="CT2" s="1740"/>
      <c r="CU2" s="1740"/>
      <c r="CV2" s="1740"/>
      <c r="CW2" s="1740"/>
      <c r="CX2" s="1740"/>
      <c r="CY2" s="1740"/>
      <c r="CZ2" s="1740"/>
      <c r="DA2" s="1740"/>
      <c r="DB2" s="1740"/>
      <c r="DC2" s="1740"/>
      <c r="DD2" s="1740"/>
      <c r="DE2" s="1740"/>
      <c r="DF2" s="1740"/>
      <c r="DG2" s="1740"/>
      <c r="DH2" s="1740"/>
      <c r="DI2" s="1740"/>
      <c r="DJ2" s="1740"/>
      <c r="DK2" s="1740"/>
      <c r="DL2" s="1740"/>
      <c r="DM2" s="1740"/>
      <c r="DN2" s="1740"/>
      <c r="DO2" s="1740"/>
      <c r="DP2" s="1740"/>
      <c r="DQ2" s="1740"/>
      <c r="DR2" s="1740"/>
      <c r="DS2" s="1740"/>
      <c r="DT2" s="1740"/>
      <c r="DU2" s="1740"/>
      <c r="DV2" s="1740"/>
      <c r="DW2" s="1740"/>
      <c r="DX2" s="1740"/>
      <c r="DY2" s="1740"/>
      <c r="DZ2" s="1740"/>
      <c r="EA2" s="1740"/>
      <c r="EB2" s="1740"/>
      <c r="EC2" s="1740"/>
      <c r="ED2" s="1740"/>
      <c r="EE2" s="1740"/>
      <c r="EF2" s="1740"/>
    </row>
    <row r="3" spans="1:163" ht="12" customHeight="1">
      <c r="DU3" s="135" t="s">
        <v>514</v>
      </c>
    </row>
    <row r="4" spans="1:163" s="270" customFormat="1" ht="13.5" customHeight="1">
      <c r="A4" s="1129" t="s">
        <v>127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1"/>
      <c r="AN4" s="2159" t="s">
        <v>370</v>
      </c>
      <c r="AO4" s="1138"/>
      <c r="AP4" s="1138"/>
      <c r="AQ4" s="1138"/>
      <c r="AR4" s="1138"/>
      <c r="AS4" s="1138"/>
      <c r="AT4" s="1138"/>
      <c r="AU4" s="1138"/>
      <c r="AV4" s="1138"/>
      <c r="AW4" s="1138"/>
      <c r="AX4" s="1138"/>
      <c r="AY4" s="1138"/>
      <c r="AZ4" s="1138"/>
      <c r="BA4" s="110"/>
      <c r="BB4" s="260"/>
      <c r="BC4" s="260"/>
      <c r="BD4" s="260"/>
      <c r="BE4" s="260" t="s">
        <v>231</v>
      </c>
      <c r="BF4" s="260"/>
      <c r="BG4" s="239"/>
      <c r="BH4" s="239"/>
      <c r="BI4" s="404" t="s">
        <v>401</v>
      </c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239"/>
      <c r="BZ4" s="260"/>
      <c r="CA4" s="260"/>
      <c r="CB4" s="111"/>
      <c r="CC4" s="1141" t="s">
        <v>29</v>
      </c>
      <c r="CD4" s="1142"/>
      <c r="CE4" s="1142"/>
      <c r="CF4" s="1142"/>
      <c r="CG4" s="1142"/>
      <c r="CH4" s="1142"/>
      <c r="CI4" s="1142"/>
      <c r="CJ4" s="1142"/>
      <c r="CK4" s="1142"/>
      <c r="CL4" s="1142"/>
      <c r="CM4" s="1142"/>
      <c r="CN4" s="1142"/>
      <c r="CO4" s="1142"/>
      <c r="CP4" s="1142"/>
      <c r="CQ4" s="1142"/>
      <c r="CR4" s="1142"/>
      <c r="CS4" s="1142"/>
      <c r="CT4" s="1142"/>
      <c r="CU4" s="1142"/>
      <c r="CV4" s="1142"/>
      <c r="CW4" s="1142"/>
      <c r="CX4" s="1142"/>
      <c r="CY4" s="1142"/>
      <c r="CZ4" s="1142"/>
      <c r="DA4" s="1142"/>
      <c r="DB4" s="1142"/>
      <c r="DC4" s="1142"/>
      <c r="DD4" s="1143"/>
      <c r="DE4" s="1141" t="s">
        <v>29</v>
      </c>
      <c r="DF4" s="1142"/>
      <c r="DG4" s="1142"/>
      <c r="DH4" s="1142"/>
      <c r="DI4" s="1142"/>
      <c r="DJ4" s="1142"/>
      <c r="DK4" s="1142"/>
      <c r="DL4" s="1142"/>
      <c r="DM4" s="1142"/>
      <c r="DN4" s="1142"/>
      <c r="DO4" s="1142"/>
      <c r="DP4" s="1142"/>
      <c r="DQ4" s="1142"/>
      <c r="DR4" s="1142"/>
      <c r="DS4" s="1142"/>
      <c r="DT4" s="1142"/>
      <c r="DU4" s="1142"/>
      <c r="DV4" s="1142"/>
      <c r="DW4" s="1142"/>
      <c r="DX4" s="1142"/>
      <c r="DY4" s="1142"/>
      <c r="DZ4" s="1142"/>
      <c r="EA4" s="1142"/>
      <c r="EB4" s="1142"/>
      <c r="EC4" s="1142"/>
      <c r="ED4" s="1142"/>
      <c r="EE4" s="1142"/>
      <c r="EF4" s="1143"/>
    </row>
    <row r="5" spans="1:163" s="270" customFormat="1" ht="14.25" customHeight="1">
      <c r="A5" s="1132"/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3"/>
      <c r="AD5" s="1133"/>
      <c r="AE5" s="1133"/>
      <c r="AF5" s="1133"/>
      <c r="AG5" s="1133"/>
      <c r="AH5" s="1133"/>
      <c r="AI5" s="1133"/>
      <c r="AJ5" s="1133"/>
      <c r="AK5" s="1133"/>
      <c r="AL5" s="1133"/>
      <c r="AM5" s="1134"/>
      <c r="AN5" s="2159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"/>
      <c r="BB5" s="112"/>
      <c r="BC5" s="112"/>
      <c r="BD5" s="112"/>
      <c r="BE5" s="112"/>
      <c r="BF5" s="112"/>
      <c r="BG5" s="112"/>
      <c r="BH5" s="112"/>
      <c r="BI5" s="1144">
        <v>20</v>
      </c>
      <c r="BJ5" s="1144"/>
      <c r="BK5" s="1144"/>
      <c r="BL5" s="1144"/>
      <c r="BM5" s="528" t="s">
        <v>352</v>
      </c>
      <c r="BN5" s="528"/>
      <c r="BO5" s="528"/>
      <c r="BP5" s="528"/>
      <c r="BQ5" s="112" t="s">
        <v>31</v>
      </c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4"/>
      <c r="CC5" s="113"/>
      <c r="CD5" s="112"/>
      <c r="CE5" s="112"/>
      <c r="CF5" s="112"/>
      <c r="CG5" s="112"/>
      <c r="CH5" s="112"/>
      <c r="CI5" s="112"/>
      <c r="CJ5" s="1144">
        <v>20</v>
      </c>
      <c r="CK5" s="1144"/>
      <c r="CL5" s="1144"/>
      <c r="CM5" s="1144"/>
      <c r="CN5" s="528" t="s">
        <v>350</v>
      </c>
      <c r="CO5" s="528"/>
      <c r="CP5" s="528"/>
      <c r="CQ5" s="528"/>
      <c r="CR5" s="528"/>
      <c r="CS5" s="528"/>
      <c r="CT5" s="112" t="s">
        <v>160</v>
      </c>
      <c r="CU5" s="112"/>
      <c r="CV5" s="112"/>
      <c r="CW5" s="112"/>
      <c r="CX5" s="112"/>
      <c r="CY5" s="112"/>
      <c r="CZ5" s="112"/>
      <c r="DA5" s="112"/>
      <c r="DB5" s="112"/>
      <c r="DC5" s="112"/>
      <c r="DD5" s="114"/>
      <c r="DE5" s="113"/>
      <c r="DF5" s="112"/>
      <c r="DG5" s="112"/>
      <c r="DH5" s="112"/>
      <c r="DI5" s="112"/>
      <c r="DJ5" s="112"/>
      <c r="DK5" s="112"/>
      <c r="DL5" s="1144">
        <v>20</v>
      </c>
      <c r="DM5" s="1144"/>
      <c r="DN5" s="1144"/>
      <c r="DO5" s="1144"/>
      <c r="DP5" s="528" t="s">
        <v>351</v>
      </c>
      <c r="DQ5" s="528"/>
      <c r="DR5" s="528"/>
      <c r="DS5" s="528"/>
      <c r="DT5" s="528"/>
      <c r="DU5" s="528"/>
      <c r="DV5" s="112" t="s">
        <v>32</v>
      </c>
      <c r="DW5" s="112"/>
      <c r="DX5" s="112"/>
      <c r="DY5" s="112"/>
      <c r="DZ5" s="112"/>
      <c r="EA5" s="112"/>
      <c r="EB5" s="112"/>
      <c r="EC5" s="112"/>
      <c r="ED5" s="112"/>
      <c r="EE5" s="112"/>
      <c r="EF5" s="114"/>
    </row>
    <row r="6" spans="1:163" s="270" customFormat="1" ht="6" customHeight="1" thickBot="1">
      <c r="A6" s="1135"/>
      <c r="B6" s="1136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6"/>
      <c r="O6" s="1136"/>
      <c r="P6" s="1136"/>
      <c r="Q6" s="1136"/>
      <c r="R6" s="1136"/>
      <c r="S6" s="1136"/>
      <c r="T6" s="1136"/>
      <c r="U6" s="1136"/>
      <c r="V6" s="1136"/>
      <c r="W6" s="1136"/>
      <c r="X6" s="1136"/>
      <c r="Y6" s="1136"/>
      <c r="Z6" s="1136"/>
      <c r="AA6" s="1136"/>
      <c r="AB6" s="1136"/>
      <c r="AC6" s="1136"/>
      <c r="AD6" s="1136"/>
      <c r="AE6" s="1136"/>
      <c r="AF6" s="1136"/>
      <c r="AG6" s="1136"/>
      <c r="AH6" s="1136"/>
      <c r="AI6" s="1136"/>
      <c r="AJ6" s="1136"/>
      <c r="AK6" s="1136"/>
      <c r="AL6" s="1136"/>
      <c r="AM6" s="1137"/>
      <c r="AN6" s="2159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4"/>
      <c r="CC6" s="113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4"/>
      <c r="DE6" s="113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4"/>
    </row>
    <row r="7" spans="1:163" s="269" customFormat="1" ht="14.25" customHeight="1">
      <c r="A7" s="108"/>
      <c r="B7" s="1710" t="s">
        <v>232</v>
      </c>
      <c r="C7" s="1710"/>
      <c r="D7" s="1710"/>
      <c r="E7" s="1710"/>
      <c r="F7" s="1710"/>
      <c r="G7" s="1710"/>
      <c r="H7" s="1710"/>
      <c r="I7" s="1710"/>
      <c r="J7" s="1710"/>
      <c r="K7" s="1710"/>
      <c r="L7" s="1710"/>
      <c r="M7" s="1710"/>
      <c r="N7" s="1710"/>
      <c r="O7" s="1710"/>
      <c r="P7" s="1710"/>
      <c r="Q7" s="1710"/>
      <c r="R7" s="1710"/>
      <c r="S7" s="1710"/>
      <c r="T7" s="1710"/>
      <c r="U7" s="1710"/>
      <c r="V7" s="1710"/>
      <c r="W7" s="1710"/>
      <c r="X7" s="1710"/>
      <c r="Y7" s="1710"/>
      <c r="Z7" s="1710"/>
      <c r="AA7" s="1710"/>
      <c r="AB7" s="1710"/>
      <c r="AC7" s="1710"/>
      <c r="AD7" s="1710"/>
      <c r="AE7" s="1710"/>
      <c r="AF7" s="1710"/>
      <c r="AG7" s="1710"/>
      <c r="AH7" s="1710"/>
      <c r="AI7" s="1710"/>
      <c r="AJ7" s="1710"/>
      <c r="AK7" s="1710"/>
      <c r="AL7" s="1710"/>
      <c r="AM7" s="1720"/>
      <c r="AN7" s="431">
        <v>5590</v>
      </c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1176"/>
      <c r="BA7" s="2160">
        <f>BA8+BA10+BA12+BA14+BA16+BA18+BA20+BA22+BA24+BA26</f>
        <v>0</v>
      </c>
      <c r="BB7" s="2161"/>
      <c r="BC7" s="2161"/>
      <c r="BD7" s="2161"/>
      <c r="BE7" s="2161"/>
      <c r="BF7" s="2161"/>
      <c r="BG7" s="2161"/>
      <c r="BH7" s="2161"/>
      <c r="BI7" s="2161"/>
      <c r="BJ7" s="2161"/>
      <c r="BK7" s="2161"/>
      <c r="BL7" s="2161"/>
      <c r="BM7" s="2161"/>
      <c r="BN7" s="2161"/>
      <c r="BO7" s="2161"/>
      <c r="BP7" s="2161"/>
      <c r="BQ7" s="2161"/>
      <c r="BR7" s="2161"/>
      <c r="BS7" s="2161"/>
      <c r="BT7" s="2161"/>
      <c r="BU7" s="2161"/>
      <c r="BV7" s="2161"/>
      <c r="BW7" s="2161"/>
      <c r="BX7" s="2161"/>
      <c r="BY7" s="2161"/>
      <c r="BZ7" s="2161"/>
      <c r="CA7" s="2161"/>
      <c r="CB7" s="2162"/>
      <c r="CC7" s="2160">
        <f>CC8+CC10+CC12+CC14+CC16+CC18+CC20+CC22+CC24+CC26</f>
        <v>0</v>
      </c>
      <c r="CD7" s="2161"/>
      <c r="CE7" s="2161"/>
      <c r="CF7" s="2161"/>
      <c r="CG7" s="2161"/>
      <c r="CH7" s="2161"/>
      <c r="CI7" s="2161"/>
      <c r="CJ7" s="2161"/>
      <c r="CK7" s="2161"/>
      <c r="CL7" s="2161"/>
      <c r="CM7" s="2161"/>
      <c r="CN7" s="2161"/>
      <c r="CO7" s="2161"/>
      <c r="CP7" s="2161"/>
      <c r="CQ7" s="2161"/>
      <c r="CR7" s="2161"/>
      <c r="CS7" s="2161"/>
      <c r="CT7" s="2161"/>
      <c r="CU7" s="2161"/>
      <c r="CV7" s="2161"/>
      <c r="CW7" s="2161"/>
      <c r="CX7" s="2161"/>
      <c r="CY7" s="2161"/>
      <c r="CZ7" s="2161"/>
      <c r="DA7" s="2161"/>
      <c r="DB7" s="2161"/>
      <c r="DC7" s="2161"/>
      <c r="DD7" s="2162"/>
      <c r="DE7" s="2160">
        <f>DE8+DE10+DE12+DE14+DE16+DE18+DE20+DE22+DE24+DE26</f>
        <v>0</v>
      </c>
      <c r="DF7" s="2161"/>
      <c r="DG7" s="2161"/>
      <c r="DH7" s="2161"/>
      <c r="DI7" s="2161"/>
      <c r="DJ7" s="2161"/>
      <c r="DK7" s="2161"/>
      <c r="DL7" s="2161"/>
      <c r="DM7" s="2161"/>
      <c r="DN7" s="2161"/>
      <c r="DO7" s="2161"/>
      <c r="DP7" s="2161"/>
      <c r="DQ7" s="2161"/>
      <c r="DR7" s="2161"/>
      <c r="DS7" s="2161"/>
      <c r="DT7" s="2161"/>
      <c r="DU7" s="2161"/>
      <c r="DV7" s="2161"/>
      <c r="DW7" s="2161"/>
      <c r="DX7" s="2161"/>
      <c r="DY7" s="2161"/>
      <c r="DZ7" s="2161"/>
      <c r="EA7" s="2161"/>
      <c r="EB7" s="2161"/>
      <c r="EC7" s="2161"/>
      <c r="ED7" s="2161"/>
      <c r="EE7" s="2161"/>
      <c r="EF7" s="2162"/>
    </row>
    <row r="8" spans="1:163" s="269" customFormat="1" ht="14.25" customHeight="1">
      <c r="A8" s="115"/>
      <c r="B8" s="1689" t="s">
        <v>136</v>
      </c>
      <c r="C8" s="1689"/>
      <c r="D8" s="1689"/>
      <c r="E8" s="1689"/>
      <c r="F8" s="1689"/>
      <c r="G8" s="1689"/>
      <c r="H8" s="1689"/>
      <c r="I8" s="1689"/>
      <c r="J8" s="1689"/>
      <c r="K8" s="1689"/>
      <c r="L8" s="1689"/>
      <c r="M8" s="1689"/>
      <c r="N8" s="1689"/>
      <c r="O8" s="1689"/>
      <c r="P8" s="1689"/>
      <c r="Q8" s="1689"/>
      <c r="R8" s="1689"/>
      <c r="S8" s="1689"/>
      <c r="T8" s="1689"/>
      <c r="U8" s="1689"/>
      <c r="V8" s="1689"/>
      <c r="W8" s="1689"/>
      <c r="X8" s="1689"/>
      <c r="Y8" s="1689"/>
      <c r="Z8" s="1689"/>
      <c r="AA8" s="1689"/>
      <c r="AB8" s="1689"/>
      <c r="AC8" s="1689"/>
      <c r="AD8" s="1689"/>
      <c r="AE8" s="1689"/>
      <c r="AF8" s="1689"/>
      <c r="AG8" s="1689"/>
      <c r="AH8" s="1689"/>
      <c r="AI8" s="1689"/>
      <c r="AJ8" s="1689"/>
      <c r="AK8" s="1689"/>
      <c r="AL8" s="1689"/>
      <c r="AM8" s="1690"/>
      <c r="AN8" s="1156"/>
      <c r="AO8" s="1156"/>
      <c r="AP8" s="1156"/>
      <c r="AQ8" s="1156"/>
      <c r="AR8" s="1156"/>
      <c r="AS8" s="1156"/>
      <c r="AT8" s="1156"/>
      <c r="AU8" s="1156"/>
      <c r="AV8" s="1156"/>
      <c r="AW8" s="1156"/>
      <c r="AX8" s="1156"/>
      <c r="AY8" s="1156"/>
      <c r="AZ8" s="1157"/>
      <c r="BA8" s="2163">
        <v>0</v>
      </c>
      <c r="BB8" s="1707"/>
      <c r="BC8" s="1707"/>
      <c r="BD8" s="1707"/>
      <c r="BE8" s="1707"/>
      <c r="BF8" s="1707"/>
      <c r="BG8" s="1707"/>
      <c r="BH8" s="1707"/>
      <c r="BI8" s="1707"/>
      <c r="BJ8" s="1707"/>
      <c r="BK8" s="1707"/>
      <c r="BL8" s="1707"/>
      <c r="BM8" s="1707"/>
      <c r="BN8" s="1707"/>
      <c r="BO8" s="1707"/>
      <c r="BP8" s="1707"/>
      <c r="BQ8" s="1707"/>
      <c r="BR8" s="1707"/>
      <c r="BS8" s="1707"/>
      <c r="BT8" s="1707"/>
      <c r="BU8" s="1707"/>
      <c r="BV8" s="1707"/>
      <c r="BW8" s="1707"/>
      <c r="BX8" s="1707"/>
      <c r="BY8" s="1707"/>
      <c r="BZ8" s="1707"/>
      <c r="CA8" s="1707"/>
      <c r="CB8" s="1708"/>
      <c r="CC8" s="1706">
        <v>0</v>
      </c>
      <c r="CD8" s="1707"/>
      <c r="CE8" s="1707"/>
      <c r="CF8" s="1707"/>
      <c r="CG8" s="1707"/>
      <c r="CH8" s="1707"/>
      <c r="CI8" s="1707"/>
      <c r="CJ8" s="1707"/>
      <c r="CK8" s="1707"/>
      <c r="CL8" s="1707"/>
      <c r="CM8" s="1707"/>
      <c r="CN8" s="1707"/>
      <c r="CO8" s="1707"/>
      <c r="CP8" s="1707"/>
      <c r="CQ8" s="1707"/>
      <c r="CR8" s="1707"/>
      <c r="CS8" s="1707"/>
      <c r="CT8" s="1707"/>
      <c r="CU8" s="1707"/>
      <c r="CV8" s="1707"/>
      <c r="CW8" s="1707"/>
      <c r="CX8" s="1707"/>
      <c r="CY8" s="1707"/>
      <c r="CZ8" s="1707"/>
      <c r="DA8" s="1707"/>
      <c r="DB8" s="1707"/>
      <c r="DC8" s="1707"/>
      <c r="DD8" s="1708"/>
      <c r="DE8" s="1706">
        <v>0</v>
      </c>
      <c r="DF8" s="1707"/>
      <c r="DG8" s="1707"/>
      <c r="DH8" s="1707"/>
      <c r="DI8" s="1707"/>
      <c r="DJ8" s="1707"/>
      <c r="DK8" s="1707"/>
      <c r="DL8" s="1707"/>
      <c r="DM8" s="1707"/>
      <c r="DN8" s="1707"/>
      <c r="DO8" s="1707"/>
      <c r="DP8" s="1707"/>
      <c r="DQ8" s="1707"/>
      <c r="DR8" s="1707"/>
      <c r="DS8" s="1707"/>
      <c r="DT8" s="1707"/>
      <c r="DU8" s="1707"/>
      <c r="DV8" s="1707"/>
      <c r="DW8" s="1707"/>
      <c r="DX8" s="1707"/>
      <c r="DY8" s="1707"/>
      <c r="DZ8" s="1707"/>
      <c r="EA8" s="1707"/>
      <c r="EB8" s="1707"/>
      <c r="EC8" s="1707"/>
      <c r="ED8" s="1707"/>
      <c r="EE8" s="1707"/>
      <c r="EF8" s="2168"/>
    </row>
    <row r="9" spans="1:163" s="269" customFormat="1" ht="14.25" customHeight="1">
      <c r="A9" s="116"/>
      <c r="B9" s="2170" t="s">
        <v>548</v>
      </c>
      <c r="C9" s="2170"/>
      <c r="D9" s="2170"/>
      <c r="E9" s="2170"/>
      <c r="F9" s="2170"/>
      <c r="G9" s="2170"/>
      <c r="H9" s="2170"/>
      <c r="I9" s="2170"/>
      <c r="J9" s="2170"/>
      <c r="K9" s="2170"/>
      <c r="L9" s="2170"/>
      <c r="M9" s="2170"/>
      <c r="N9" s="2170"/>
      <c r="O9" s="2170"/>
      <c r="P9" s="2170"/>
      <c r="Q9" s="2170"/>
      <c r="R9" s="2170"/>
      <c r="S9" s="2170"/>
      <c r="T9" s="2170"/>
      <c r="U9" s="2170"/>
      <c r="V9" s="2170"/>
      <c r="W9" s="2170"/>
      <c r="X9" s="2170"/>
      <c r="Y9" s="2170"/>
      <c r="Z9" s="2170"/>
      <c r="AA9" s="2170"/>
      <c r="AB9" s="2170"/>
      <c r="AC9" s="2170"/>
      <c r="AD9" s="2170"/>
      <c r="AE9" s="2170"/>
      <c r="AF9" s="2170"/>
      <c r="AG9" s="2170"/>
      <c r="AH9" s="2170"/>
      <c r="AI9" s="2170"/>
      <c r="AJ9" s="2170"/>
      <c r="AK9" s="2170"/>
      <c r="AL9" s="2170"/>
      <c r="AM9" s="2171"/>
      <c r="AN9" s="1162"/>
      <c r="AO9" s="1162"/>
      <c r="AP9" s="1162"/>
      <c r="AQ9" s="1162"/>
      <c r="AR9" s="1162"/>
      <c r="AS9" s="1162"/>
      <c r="AT9" s="1162"/>
      <c r="AU9" s="1162"/>
      <c r="AV9" s="1162"/>
      <c r="AW9" s="1162"/>
      <c r="AX9" s="1162"/>
      <c r="AY9" s="1162"/>
      <c r="AZ9" s="1163"/>
      <c r="BA9" s="2164"/>
      <c r="BB9" s="2165"/>
      <c r="BC9" s="2165"/>
      <c r="BD9" s="2165"/>
      <c r="BE9" s="2165"/>
      <c r="BF9" s="2165"/>
      <c r="BG9" s="2165"/>
      <c r="BH9" s="2165"/>
      <c r="BI9" s="2165"/>
      <c r="BJ9" s="2165"/>
      <c r="BK9" s="2165"/>
      <c r="BL9" s="2165"/>
      <c r="BM9" s="2165"/>
      <c r="BN9" s="2165"/>
      <c r="BO9" s="2165"/>
      <c r="BP9" s="2165"/>
      <c r="BQ9" s="2165"/>
      <c r="BR9" s="2165"/>
      <c r="BS9" s="2165"/>
      <c r="BT9" s="2165"/>
      <c r="BU9" s="2165"/>
      <c r="BV9" s="2165"/>
      <c r="BW9" s="2165"/>
      <c r="BX9" s="2165"/>
      <c r="BY9" s="2165"/>
      <c r="BZ9" s="2165"/>
      <c r="CA9" s="2165"/>
      <c r="CB9" s="2166"/>
      <c r="CC9" s="2167"/>
      <c r="CD9" s="2165"/>
      <c r="CE9" s="2165"/>
      <c r="CF9" s="2165"/>
      <c r="CG9" s="2165"/>
      <c r="CH9" s="2165"/>
      <c r="CI9" s="2165"/>
      <c r="CJ9" s="2165"/>
      <c r="CK9" s="2165"/>
      <c r="CL9" s="2165"/>
      <c r="CM9" s="2165"/>
      <c r="CN9" s="2165"/>
      <c r="CO9" s="2165"/>
      <c r="CP9" s="2165"/>
      <c r="CQ9" s="2165"/>
      <c r="CR9" s="2165"/>
      <c r="CS9" s="2165"/>
      <c r="CT9" s="2165"/>
      <c r="CU9" s="2165"/>
      <c r="CV9" s="2165"/>
      <c r="CW9" s="2165"/>
      <c r="CX9" s="2165"/>
      <c r="CY9" s="2165"/>
      <c r="CZ9" s="2165"/>
      <c r="DA9" s="2165"/>
      <c r="DB9" s="2165"/>
      <c r="DC9" s="2165"/>
      <c r="DD9" s="2166"/>
      <c r="DE9" s="2167"/>
      <c r="DF9" s="2165"/>
      <c r="DG9" s="2165"/>
      <c r="DH9" s="2165"/>
      <c r="DI9" s="2165"/>
      <c r="DJ9" s="2165"/>
      <c r="DK9" s="2165"/>
      <c r="DL9" s="2165"/>
      <c r="DM9" s="2165"/>
      <c r="DN9" s="2165"/>
      <c r="DO9" s="2165"/>
      <c r="DP9" s="2165"/>
      <c r="DQ9" s="2165"/>
      <c r="DR9" s="2165"/>
      <c r="DS9" s="2165"/>
      <c r="DT9" s="2165"/>
      <c r="DU9" s="2165"/>
      <c r="DV9" s="2165"/>
      <c r="DW9" s="2165"/>
      <c r="DX9" s="2165"/>
      <c r="DY9" s="2165"/>
      <c r="DZ9" s="2165"/>
      <c r="EA9" s="2165"/>
      <c r="EB9" s="2165"/>
      <c r="EC9" s="2165"/>
      <c r="ED9" s="2165"/>
      <c r="EE9" s="2165"/>
      <c r="EF9" s="2169"/>
    </row>
    <row r="10" spans="1:163" s="269" customFormat="1" ht="14.25" customHeight="1">
      <c r="A10" s="115"/>
      <c r="B10" s="2172" t="s">
        <v>549</v>
      </c>
      <c r="C10" s="2172"/>
      <c r="D10" s="2172"/>
      <c r="E10" s="2172"/>
      <c r="F10" s="2172"/>
      <c r="G10" s="2172"/>
      <c r="H10" s="2172"/>
      <c r="I10" s="2172"/>
      <c r="J10" s="2172"/>
      <c r="K10" s="2172"/>
      <c r="L10" s="2172"/>
      <c r="M10" s="2172"/>
      <c r="N10" s="2172"/>
      <c r="O10" s="2172"/>
      <c r="P10" s="2172"/>
      <c r="Q10" s="2172"/>
      <c r="R10" s="2172"/>
      <c r="S10" s="2172"/>
      <c r="T10" s="2172"/>
      <c r="U10" s="2172"/>
      <c r="V10" s="2172"/>
      <c r="W10" s="2172"/>
      <c r="X10" s="2172"/>
      <c r="Y10" s="2172"/>
      <c r="Z10" s="2172"/>
      <c r="AA10" s="2172"/>
      <c r="AB10" s="2172"/>
      <c r="AC10" s="2172"/>
      <c r="AD10" s="2172"/>
      <c r="AE10" s="2172"/>
      <c r="AF10" s="2172"/>
      <c r="AG10" s="2172"/>
      <c r="AH10" s="2172"/>
      <c r="AI10" s="2172"/>
      <c r="AJ10" s="2172"/>
      <c r="AK10" s="2172"/>
      <c r="AL10" s="2172"/>
      <c r="AM10" s="2173"/>
      <c r="AN10" s="1156"/>
      <c r="AO10" s="1156"/>
      <c r="AP10" s="1156"/>
      <c r="AQ10" s="1156"/>
      <c r="AR10" s="1156"/>
      <c r="AS10" s="1156"/>
      <c r="AT10" s="1156"/>
      <c r="AU10" s="1156"/>
      <c r="AV10" s="1156"/>
      <c r="AW10" s="1156"/>
      <c r="AX10" s="1156"/>
      <c r="AY10" s="1156"/>
      <c r="AZ10" s="1157"/>
      <c r="BA10" s="2163">
        <v>0</v>
      </c>
      <c r="BB10" s="1707"/>
      <c r="BC10" s="1707"/>
      <c r="BD10" s="1707"/>
      <c r="BE10" s="1707"/>
      <c r="BF10" s="1707"/>
      <c r="BG10" s="1707"/>
      <c r="BH10" s="1707"/>
      <c r="BI10" s="1707"/>
      <c r="BJ10" s="1707"/>
      <c r="BK10" s="1707"/>
      <c r="BL10" s="1707"/>
      <c r="BM10" s="1707"/>
      <c r="BN10" s="1707"/>
      <c r="BO10" s="1707"/>
      <c r="BP10" s="1707"/>
      <c r="BQ10" s="1707"/>
      <c r="BR10" s="1707"/>
      <c r="BS10" s="1707"/>
      <c r="BT10" s="1707"/>
      <c r="BU10" s="1707"/>
      <c r="BV10" s="1707"/>
      <c r="BW10" s="1707"/>
      <c r="BX10" s="1707"/>
      <c r="BY10" s="1707"/>
      <c r="BZ10" s="1707"/>
      <c r="CA10" s="1707"/>
      <c r="CB10" s="1708"/>
      <c r="CC10" s="1706">
        <v>0</v>
      </c>
      <c r="CD10" s="1707"/>
      <c r="CE10" s="1707"/>
      <c r="CF10" s="1707"/>
      <c r="CG10" s="1707"/>
      <c r="CH10" s="1707"/>
      <c r="CI10" s="1707"/>
      <c r="CJ10" s="1707"/>
      <c r="CK10" s="1707"/>
      <c r="CL10" s="1707"/>
      <c r="CM10" s="1707"/>
      <c r="CN10" s="1707"/>
      <c r="CO10" s="1707"/>
      <c r="CP10" s="1707"/>
      <c r="CQ10" s="1707"/>
      <c r="CR10" s="1707"/>
      <c r="CS10" s="1707"/>
      <c r="CT10" s="1707"/>
      <c r="CU10" s="1707"/>
      <c r="CV10" s="1707"/>
      <c r="CW10" s="1707"/>
      <c r="CX10" s="1707"/>
      <c r="CY10" s="1707"/>
      <c r="CZ10" s="1707"/>
      <c r="DA10" s="1707"/>
      <c r="DB10" s="1707"/>
      <c r="DC10" s="1707"/>
      <c r="DD10" s="1708"/>
      <c r="DE10" s="1706">
        <v>0</v>
      </c>
      <c r="DF10" s="1707"/>
      <c r="DG10" s="1707"/>
      <c r="DH10" s="1707"/>
      <c r="DI10" s="1707"/>
      <c r="DJ10" s="1707"/>
      <c r="DK10" s="1707"/>
      <c r="DL10" s="1707"/>
      <c r="DM10" s="1707"/>
      <c r="DN10" s="1707"/>
      <c r="DO10" s="1707"/>
      <c r="DP10" s="1707"/>
      <c r="DQ10" s="1707"/>
      <c r="DR10" s="1707"/>
      <c r="DS10" s="1707"/>
      <c r="DT10" s="1707"/>
      <c r="DU10" s="1707"/>
      <c r="DV10" s="1707"/>
      <c r="DW10" s="1707"/>
      <c r="DX10" s="1707"/>
      <c r="DY10" s="1707"/>
      <c r="DZ10" s="1707"/>
      <c r="EA10" s="1707"/>
      <c r="EB10" s="1707"/>
      <c r="EC10" s="1707"/>
      <c r="ED10" s="1707"/>
      <c r="EE10" s="1707"/>
      <c r="EF10" s="2168"/>
    </row>
    <row r="11" spans="1:163" s="269" customFormat="1" ht="14.25" customHeight="1">
      <c r="A11" s="116"/>
      <c r="B11" s="2174"/>
      <c r="C11" s="2174"/>
      <c r="D11" s="2174"/>
      <c r="E11" s="2174"/>
      <c r="F11" s="2174"/>
      <c r="G11" s="2174"/>
      <c r="H11" s="2174"/>
      <c r="I11" s="2174"/>
      <c r="J11" s="2174"/>
      <c r="K11" s="2174"/>
      <c r="L11" s="2174"/>
      <c r="M11" s="2174"/>
      <c r="N11" s="2174"/>
      <c r="O11" s="2174"/>
      <c r="P11" s="2174"/>
      <c r="Q11" s="2174"/>
      <c r="R11" s="2174"/>
      <c r="S11" s="2174"/>
      <c r="T11" s="2174"/>
      <c r="U11" s="2174"/>
      <c r="V11" s="2174"/>
      <c r="W11" s="2174"/>
      <c r="X11" s="2174"/>
      <c r="Y11" s="2174"/>
      <c r="Z11" s="2174"/>
      <c r="AA11" s="2174"/>
      <c r="AB11" s="2174"/>
      <c r="AC11" s="2174"/>
      <c r="AD11" s="2174"/>
      <c r="AE11" s="2174"/>
      <c r="AF11" s="2174"/>
      <c r="AG11" s="2174"/>
      <c r="AH11" s="2174"/>
      <c r="AI11" s="2174"/>
      <c r="AJ11" s="2174"/>
      <c r="AK11" s="2174"/>
      <c r="AL11" s="2174"/>
      <c r="AM11" s="2175"/>
      <c r="AN11" s="1162"/>
      <c r="AO11" s="1162"/>
      <c r="AP11" s="1162"/>
      <c r="AQ11" s="1162"/>
      <c r="AR11" s="1162"/>
      <c r="AS11" s="1162"/>
      <c r="AT11" s="1162"/>
      <c r="AU11" s="1162"/>
      <c r="AV11" s="1162"/>
      <c r="AW11" s="1162"/>
      <c r="AX11" s="1162"/>
      <c r="AY11" s="1162"/>
      <c r="AZ11" s="1163"/>
      <c r="BA11" s="2164"/>
      <c r="BB11" s="2165"/>
      <c r="BC11" s="2165"/>
      <c r="BD11" s="2165"/>
      <c r="BE11" s="2165"/>
      <c r="BF11" s="2165"/>
      <c r="BG11" s="2165"/>
      <c r="BH11" s="2165"/>
      <c r="BI11" s="2165"/>
      <c r="BJ11" s="2165"/>
      <c r="BK11" s="2165"/>
      <c r="BL11" s="2165"/>
      <c r="BM11" s="2165"/>
      <c r="BN11" s="2165"/>
      <c r="BO11" s="2165"/>
      <c r="BP11" s="2165"/>
      <c r="BQ11" s="2165"/>
      <c r="BR11" s="2165"/>
      <c r="BS11" s="2165"/>
      <c r="BT11" s="2165"/>
      <c r="BU11" s="2165"/>
      <c r="BV11" s="2165"/>
      <c r="BW11" s="2165"/>
      <c r="BX11" s="2165"/>
      <c r="BY11" s="2165"/>
      <c r="BZ11" s="2165"/>
      <c r="CA11" s="2165"/>
      <c r="CB11" s="2166"/>
      <c r="CC11" s="2167"/>
      <c r="CD11" s="2165"/>
      <c r="CE11" s="2165"/>
      <c r="CF11" s="2165"/>
      <c r="CG11" s="2165"/>
      <c r="CH11" s="2165"/>
      <c r="CI11" s="2165"/>
      <c r="CJ11" s="2165"/>
      <c r="CK11" s="2165"/>
      <c r="CL11" s="2165"/>
      <c r="CM11" s="2165"/>
      <c r="CN11" s="2165"/>
      <c r="CO11" s="2165"/>
      <c r="CP11" s="2165"/>
      <c r="CQ11" s="2165"/>
      <c r="CR11" s="2165"/>
      <c r="CS11" s="2165"/>
      <c r="CT11" s="2165"/>
      <c r="CU11" s="2165"/>
      <c r="CV11" s="2165"/>
      <c r="CW11" s="2165"/>
      <c r="CX11" s="2165"/>
      <c r="CY11" s="2165"/>
      <c r="CZ11" s="2165"/>
      <c r="DA11" s="2165"/>
      <c r="DB11" s="2165"/>
      <c r="DC11" s="2165"/>
      <c r="DD11" s="2166"/>
      <c r="DE11" s="2167"/>
      <c r="DF11" s="2165"/>
      <c r="DG11" s="2165"/>
      <c r="DH11" s="2165"/>
      <c r="DI11" s="2165"/>
      <c r="DJ11" s="2165"/>
      <c r="DK11" s="2165"/>
      <c r="DL11" s="2165"/>
      <c r="DM11" s="2165"/>
      <c r="DN11" s="2165"/>
      <c r="DO11" s="2165"/>
      <c r="DP11" s="2165"/>
      <c r="DQ11" s="2165"/>
      <c r="DR11" s="2165"/>
      <c r="DS11" s="2165"/>
      <c r="DT11" s="2165"/>
      <c r="DU11" s="2165"/>
      <c r="DV11" s="2165"/>
      <c r="DW11" s="2165"/>
      <c r="DX11" s="2165"/>
      <c r="DY11" s="2165"/>
      <c r="DZ11" s="2165"/>
      <c r="EA11" s="2165"/>
      <c r="EB11" s="2165"/>
      <c r="EC11" s="2165"/>
      <c r="ED11" s="2165"/>
      <c r="EE11" s="2165"/>
      <c r="EF11" s="2169"/>
    </row>
    <row r="12" spans="1:163" s="269" customFormat="1" ht="14.25" customHeight="1">
      <c r="A12" s="115"/>
      <c r="B12" s="2172" t="s">
        <v>552</v>
      </c>
      <c r="C12" s="2172"/>
      <c r="D12" s="2172"/>
      <c r="E12" s="2172"/>
      <c r="F12" s="2172"/>
      <c r="G12" s="2172"/>
      <c r="H12" s="2172"/>
      <c r="I12" s="2172"/>
      <c r="J12" s="2172"/>
      <c r="K12" s="2172"/>
      <c r="L12" s="2172"/>
      <c r="M12" s="2172"/>
      <c r="N12" s="2172"/>
      <c r="O12" s="2172"/>
      <c r="P12" s="2172"/>
      <c r="Q12" s="2172"/>
      <c r="R12" s="2172"/>
      <c r="S12" s="2172"/>
      <c r="T12" s="2172"/>
      <c r="U12" s="2172"/>
      <c r="V12" s="2172"/>
      <c r="W12" s="2172"/>
      <c r="X12" s="2172"/>
      <c r="Y12" s="2172"/>
      <c r="Z12" s="2172"/>
      <c r="AA12" s="2172"/>
      <c r="AB12" s="2172"/>
      <c r="AC12" s="2172"/>
      <c r="AD12" s="2172"/>
      <c r="AE12" s="2172"/>
      <c r="AF12" s="2172"/>
      <c r="AG12" s="2172"/>
      <c r="AH12" s="2172"/>
      <c r="AI12" s="2172"/>
      <c r="AJ12" s="2172"/>
      <c r="AK12" s="2172"/>
      <c r="AL12" s="2172"/>
      <c r="AM12" s="2173"/>
      <c r="AN12" s="1156"/>
      <c r="AO12" s="1156"/>
      <c r="AP12" s="1156"/>
      <c r="AQ12" s="1156"/>
      <c r="AR12" s="1156"/>
      <c r="AS12" s="1156"/>
      <c r="AT12" s="1156"/>
      <c r="AU12" s="1156"/>
      <c r="AV12" s="1156"/>
      <c r="AW12" s="1156"/>
      <c r="AX12" s="1156"/>
      <c r="AY12" s="1156"/>
      <c r="AZ12" s="1157"/>
      <c r="BA12" s="2163">
        <v>0</v>
      </c>
      <c r="BB12" s="1707"/>
      <c r="BC12" s="1707"/>
      <c r="BD12" s="1707"/>
      <c r="BE12" s="1707"/>
      <c r="BF12" s="1707"/>
      <c r="BG12" s="1707"/>
      <c r="BH12" s="1707"/>
      <c r="BI12" s="1707"/>
      <c r="BJ12" s="1707"/>
      <c r="BK12" s="1707"/>
      <c r="BL12" s="1707"/>
      <c r="BM12" s="1707"/>
      <c r="BN12" s="1707"/>
      <c r="BO12" s="1707"/>
      <c r="BP12" s="1707"/>
      <c r="BQ12" s="1707"/>
      <c r="BR12" s="1707"/>
      <c r="BS12" s="1707"/>
      <c r="BT12" s="1707"/>
      <c r="BU12" s="1707"/>
      <c r="BV12" s="1707"/>
      <c r="BW12" s="1707"/>
      <c r="BX12" s="1707"/>
      <c r="BY12" s="1707"/>
      <c r="BZ12" s="1707"/>
      <c r="CA12" s="1707"/>
      <c r="CB12" s="1708"/>
      <c r="CC12" s="1706">
        <v>0</v>
      </c>
      <c r="CD12" s="1707"/>
      <c r="CE12" s="1707"/>
      <c r="CF12" s="1707"/>
      <c r="CG12" s="1707"/>
      <c r="CH12" s="1707"/>
      <c r="CI12" s="1707"/>
      <c r="CJ12" s="1707"/>
      <c r="CK12" s="1707"/>
      <c r="CL12" s="1707"/>
      <c r="CM12" s="1707"/>
      <c r="CN12" s="1707"/>
      <c r="CO12" s="1707"/>
      <c r="CP12" s="1707"/>
      <c r="CQ12" s="1707"/>
      <c r="CR12" s="1707"/>
      <c r="CS12" s="1707"/>
      <c r="CT12" s="1707"/>
      <c r="CU12" s="1707"/>
      <c r="CV12" s="1707"/>
      <c r="CW12" s="1707"/>
      <c r="CX12" s="1707"/>
      <c r="CY12" s="1707"/>
      <c r="CZ12" s="1707"/>
      <c r="DA12" s="1707"/>
      <c r="DB12" s="1707"/>
      <c r="DC12" s="1707"/>
      <c r="DD12" s="1708"/>
      <c r="DE12" s="1706">
        <v>0</v>
      </c>
      <c r="DF12" s="1707"/>
      <c r="DG12" s="1707"/>
      <c r="DH12" s="1707"/>
      <c r="DI12" s="1707"/>
      <c r="DJ12" s="1707"/>
      <c r="DK12" s="1707"/>
      <c r="DL12" s="1707"/>
      <c r="DM12" s="1707"/>
      <c r="DN12" s="1707"/>
      <c r="DO12" s="1707"/>
      <c r="DP12" s="1707"/>
      <c r="DQ12" s="1707"/>
      <c r="DR12" s="1707"/>
      <c r="DS12" s="1707"/>
      <c r="DT12" s="1707"/>
      <c r="DU12" s="1707"/>
      <c r="DV12" s="1707"/>
      <c r="DW12" s="1707"/>
      <c r="DX12" s="1707"/>
      <c r="DY12" s="1707"/>
      <c r="DZ12" s="1707"/>
      <c r="EA12" s="1707"/>
      <c r="EB12" s="1707"/>
      <c r="EC12" s="1707"/>
      <c r="ED12" s="1707"/>
      <c r="EE12" s="1707"/>
      <c r="EF12" s="2168"/>
    </row>
    <row r="13" spans="1:163" s="269" customFormat="1" ht="14.25" customHeight="1">
      <c r="A13" s="116"/>
      <c r="B13" s="2174"/>
      <c r="C13" s="2174"/>
      <c r="D13" s="2174"/>
      <c r="E13" s="2174"/>
      <c r="F13" s="2174"/>
      <c r="G13" s="2174"/>
      <c r="H13" s="2174"/>
      <c r="I13" s="2174"/>
      <c r="J13" s="2174"/>
      <c r="K13" s="2174"/>
      <c r="L13" s="2174"/>
      <c r="M13" s="2174"/>
      <c r="N13" s="2174"/>
      <c r="O13" s="2174"/>
      <c r="P13" s="2174"/>
      <c r="Q13" s="2174"/>
      <c r="R13" s="2174"/>
      <c r="S13" s="2174"/>
      <c r="T13" s="2174"/>
      <c r="U13" s="2174"/>
      <c r="V13" s="2174"/>
      <c r="W13" s="2174"/>
      <c r="X13" s="2174"/>
      <c r="Y13" s="2174"/>
      <c r="Z13" s="2174"/>
      <c r="AA13" s="2174"/>
      <c r="AB13" s="2174"/>
      <c r="AC13" s="2174"/>
      <c r="AD13" s="2174"/>
      <c r="AE13" s="2174"/>
      <c r="AF13" s="2174"/>
      <c r="AG13" s="2174"/>
      <c r="AH13" s="2174"/>
      <c r="AI13" s="2174"/>
      <c r="AJ13" s="2174"/>
      <c r="AK13" s="2174"/>
      <c r="AL13" s="2174"/>
      <c r="AM13" s="2175"/>
      <c r="AN13" s="1162"/>
      <c r="AO13" s="1162"/>
      <c r="AP13" s="1162"/>
      <c r="AQ13" s="1162"/>
      <c r="AR13" s="1162"/>
      <c r="AS13" s="1162"/>
      <c r="AT13" s="1162"/>
      <c r="AU13" s="1162"/>
      <c r="AV13" s="1162"/>
      <c r="AW13" s="1162"/>
      <c r="AX13" s="1162"/>
      <c r="AY13" s="1162"/>
      <c r="AZ13" s="1163"/>
      <c r="BA13" s="2164"/>
      <c r="BB13" s="2165"/>
      <c r="BC13" s="2165"/>
      <c r="BD13" s="2165"/>
      <c r="BE13" s="2165"/>
      <c r="BF13" s="2165"/>
      <c r="BG13" s="2165"/>
      <c r="BH13" s="2165"/>
      <c r="BI13" s="2165"/>
      <c r="BJ13" s="2165"/>
      <c r="BK13" s="2165"/>
      <c r="BL13" s="2165"/>
      <c r="BM13" s="2165"/>
      <c r="BN13" s="2165"/>
      <c r="BO13" s="2165"/>
      <c r="BP13" s="2165"/>
      <c r="BQ13" s="2165"/>
      <c r="BR13" s="2165"/>
      <c r="BS13" s="2165"/>
      <c r="BT13" s="2165"/>
      <c r="BU13" s="2165"/>
      <c r="BV13" s="2165"/>
      <c r="BW13" s="2165"/>
      <c r="BX13" s="2165"/>
      <c r="BY13" s="2165"/>
      <c r="BZ13" s="2165"/>
      <c r="CA13" s="2165"/>
      <c r="CB13" s="2166"/>
      <c r="CC13" s="2167"/>
      <c r="CD13" s="2165"/>
      <c r="CE13" s="2165"/>
      <c r="CF13" s="2165"/>
      <c r="CG13" s="2165"/>
      <c r="CH13" s="2165"/>
      <c r="CI13" s="2165"/>
      <c r="CJ13" s="2165"/>
      <c r="CK13" s="2165"/>
      <c r="CL13" s="2165"/>
      <c r="CM13" s="2165"/>
      <c r="CN13" s="2165"/>
      <c r="CO13" s="2165"/>
      <c r="CP13" s="2165"/>
      <c r="CQ13" s="2165"/>
      <c r="CR13" s="2165"/>
      <c r="CS13" s="2165"/>
      <c r="CT13" s="2165"/>
      <c r="CU13" s="2165"/>
      <c r="CV13" s="2165"/>
      <c r="CW13" s="2165"/>
      <c r="CX13" s="2165"/>
      <c r="CY13" s="2165"/>
      <c r="CZ13" s="2165"/>
      <c r="DA13" s="2165"/>
      <c r="DB13" s="2165"/>
      <c r="DC13" s="2165"/>
      <c r="DD13" s="2166"/>
      <c r="DE13" s="2167"/>
      <c r="DF13" s="2165"/>
      <c r="DG13" s="2165"/>
      <c r="DH13" s="2165"/>
      <c r="DI13" s="2165"/>
      <c r="DJ13" s="2165"/>
      <c r="DK13" s="2165"/>
      <c r="DL13" s="2165"/>
      <c r="DM13" s="2165"/>
      <c r="DN13" s="2165"/>
      <c r="DO13" s="2165"/>
      <c r="DP13" s="2165"/>
      <c r="DQ13" s="2165"/>
      <c r="DR13" s="2165"/>
      <c r="DS13" s="2165"/>
      <c r="DT13" s="2165"/>
      <c r="DU13" s="2165"/>
      <c r="DV13" s="2165"/>
      <c r="DW13" s="2165"/>
      <c r="DX13" s="2165"/>
      <c r="DY13" s="2165"/>
      <c r="DZ13" s="2165"/>
      <c r="EA13" s="2165"/>
      <c r="EB13" s="2165"/>
      <c r="EC13" s="2165"/>
      <c r="ED13" s="2165"/>
      <c r="EE13" s="2165"/>
      <c r="EF13" s="2169"/>
    </row>
    <row r="14" spans="1:163" s="269" customFormat="1" ht="14.25" customHeight="1">
      <c r="A14" s="115"/>
      <c r="B14" s="2172" t="s">
        <v>553</v>
      </c>
      <c r="C14" s="2172"/>
      <c r="D14" s="2172"/>
      <c r="E14" s="2172"/>
      <c r="F14" s="2172"/>
      <c r="G14" s="2172"/>
      <c r="H14" s="2172"/>
      <c r="I14" s="2172"/>
      <c r="J14" s="2172"/>
      <c r="K14" s="2172"/>
      <c r="L14" s="2172"/>
      <c r="M14" s="2172"/>
      <c r="N14" s="2172"/>
      <c r="O14" s="2172"/>
      <c r="P14" s="2172"/>
      <c r="Q14" s="2172"/>
      <c r="R14" s="2172"/>
      <c r="S14" s="2172"/>
      <c r="T14" s="2172"/>
      <c r="U14" s="2172"/>
      <c r="V14" s="2172"/>
      <c r="W14" s="2172"/>
      <c r="X14" s="2172"/>
      <c r="Y14" s="2172"/>
      <c r="Z14" s="2172"/>
      <c r="AA14" s="2172"/>
      <c r="AB14" s="2172"/>
      <c r="AC14" s="2172"/>
      <c r="AD14" s="2172"/>
      <c r="AE14" s="2172"/>
      <c r="AF14" s="2172"/>
      <c r="AG14" s="2172"/>
      <c r="AH14" s="2172"/>
      <c r="AI14" s="2172"/>
      <c r="AJ14" s="2172"/>
      <c r="AK14" s="2172"/>
      <c r="AL14" s="2172"/>
      <c r="AM14" s="2173"/>
      <c r="AN14" s="1156"/>
      <c r="AO14" s="1156"/>
      <c r="AP14" s="1156"/>
      <c r="AQ14" s="1156"/>
      <c r="AR14" s="1156"/>
      <c r="AS14" s="1156"/>
      <c r="AT14" s="1156"/>
      <c r="AU14" s="1156"/>
      <c r="AV14" s="1156"/>
      <c r="AW14" s="1156"/>
      <c r="AX14" s="1156"/>
      <c r="AY14" s="1156"/>
      <c r="AZ14" s="1157"/>
      <c r="BA14" s="2163">
        <v>0</v>
      </c>
      <c r="BB14" s="1707"/>
      <c r="BC14" s="1707"/>
      <c r="BD14" s="1707"/>
      <c r="BE14" s="1707"/>
      <c r="BF14" s="1707"/>
      <c r="BG14" s="1707"/>
      <c r="BH14" s="1707"/>
      <c r="BI14" s="1707"/>
      <c r="BJ14" s="1707"/>
      <c r="BK14" s="1707"/>
      <c r="BL14" s="1707"/>
      <c r="BM14" s="1707"/>
      <c r="BN14" s="1707"/>
      <c r="BO14" s="1707"/>
      <c r="BP14" s="1707"/>
      <c r="BQ14" s="1707"/>
      <c r="BR14" s="1707"/>
      <c r="BS14" s="1707"/>
      <c r="BT14" s="1707"/>
      <c r="BU14" s="1707"/>
      <c r="BV14" s="1707"/>
      <c r="BW14" s="1707"/>
      <c r="BX14" s="1707"/>
      <c r="BY14" s="1707"/>
      <c r="BZ14" s="1707"/>
      <c r="CA14" s="1707"/>
      <c r="CB14" s="1708"/>
      <c r="CC14" s="1706">
        <v>0</v>
      </c>
      <c r="CD14" s="1707"/>
      <c r="CE14" s="1707"/>
      <c r="CF14" s="1707"/>
      <c r="CG14" s="1707"/>
      <c r="CH14" s="1707"/>
      <c r="CI14" s="1707"/>
      <c r="CJ14" s="1707"/>
      <c r="CK14" s="1707"/>
      <c r="CL14" s="1707"/>
      <c r="CM14" s="1707"/>
      <c r="CN14" s="1707"/>
      <c r="CO14" s="1707"/>
      <c r="CP14" s="1707"/>
      <c r="CQ14" s="1707"/>
      <c r="CR14" s="1707"/>
      <c r="CS14" s="1707"/>
      <c r="CT14" s="1707"/>
      <c r="CU14" s="1707"/>
      <c r="CV14" s="1707"/>
      <c r="CW14" s="1707"/>
      <c r="CX14" s="1707"/>
      <c r="CY14" s="1707"/>
      <c r="CZ14" s="1707"/>
      <c r="DA14" s="1707"/>
      <c r="DB14" s="1707"/>
      <c r="DC14" s="1707"/>
      <c r="DD14" s="1708"/>
      <c r="DE14" s="1706">
        <v>0</v>
      </c>
      <c r="DF14" s="1707"/>
      <c r="DG14" s="1707"/>
      <c r="DH14" s="1707"/>
      <c r="DI14" s="1707"/>
      <c r="DJ14" s="1707"/>
      <c r="DK14" s="1707"/>
      <c r="DL14" s="1707"/>
      <c r="DM14" s="1707"/>
      <c r="DN14" s="1707"/>
      <c r="DO14" s="1707"/>
      <c r="DP14" s="1707"/>
      <c r="DQ14" s="1707"/>
      <c r="DR14" s="1707"/>
      <c r="DS14" s="1707"/>
      <c r="DT14" s="1707"/>
      <c r="DU14" s="1707"/>
      <c r="DV14" s="1707"/>
      <c r="DW14" s="1707"/>
      <c r="DX14" s="1707"/>
      <c r="DY14" s="1707"/>
      <c r="DZ14" s="1707"/>
      <c r="EA14" s="1707"/>
      <c r="EB14" s="1707"/>
      <c r="EC14" s="1707"/>
      <c r="ED14" s="1707"/>
      <c r="EE14" s="1707"/>
      <c r="EF14" s="2168"/>
    </row>
    <row r="15" spans="1:163" s="269" customFormat="1" ht="14.25" customHeight="1">
      <c r="A15" s="116"/>
      <c r="B15" s="2174"/>
      <c r="C15" s="2174"/>
      <c r="D15" s="2174"/>
      <c r="E15" s="2174"/>
      <c r="F15" s="2174"/>
      <c r="G15" s="2174"/>
      <c r="H15" s="2174"/>
      <c r="I15" s="2174"/>
      <c r="J15" s="2174"/>
      <c r="K15" s="2174"/>
      <c r="L15" s="2174"/>
      <c r="M15" s="2174"/>
      <c r="N15" s="2174"/>
      <c r="O15" s="2174"/>
      <c r="P15" s="2174"/>
      <c r="Q15" s="2174"/>
      <c r="R15" s="2174"/>
      <c r="S15" s="2174"/>
      <c r="T15" s="2174"/>
      <c r="U15" s="2174"/>
      <c r="V15" s="2174"/>
      <c r="W15" s="2174"/>
      <c r="X15" s="2174"/>
      <c r="Y15" s="2174"/>
      <c r="Z15" s="2174"/>
      <c r="AA15" s="2174"/>
      <c r="AB15" s="2174"/>
      <c r="AC15" s="2174"/>
      <c r="AD15" s="2174"/>
      <c r="AE15" s="2174"/>
      <c r="AF15" s="2174"/>
      <c r="AG15" s="2174"/>
      <c r="AH15" s="2174"/>
      <c r="AI15" s="2174"/>
      <c r="AJ15" s="2174"/>
      <c r="AK15" s="2174"/>
      <c r="AL15" s="2174"/>
      <c r="AM15" s="2175"/>
      <c r="AN15" s="1162"/>
      <c r="AO15" s="1162"/>
      <c r="AP15" s="1162"/>
      <c r="AQ15" s="1162"/>
      <c r="AR15" s="1162"/>
      <c r="AS15" s="1162"/>
      <c r="AT15" s="1162"/>
      <c r="AU15" s="1162"/>
      <c r="AV15" s="1162"/>
      <c r="AW15" s="1162"/>
      <c r="AX15" s="1162"/>
      <c r="AY15" s="1162"/>
      <c r="AZ15" s="1163"/>
      <c r="BA15" s="2164"/>
      <c r="BB15" s="2165"/>
      <c r="BC15" s="2165"/>
      <c r="BD15" s="2165"/>
      <c r="BE15" s="2165"/>
      <c r="BF15" s="2165"/>
      <c r="BG15" s="2165"/>
      <c r="BH15" s="2165"/>
      <c r="BI15" s="2165"/>
      <c r="BJ15" s="2165"/>
      <c r="BK15" s="2165"/>
      <c r="BL15" s="2165"/>
      <c r="BM15" s="2165"/>
      <c r="BN15" s="2165"/>
      <c r="BO15" s="2165"/>
      <c r="BP15" s="2165"/>
      <c r="BQ15" s="2165"/>
      <c r="BR15" s="2165"/>
      <c r="BS15" s="2165"/>
      <c r="BT15" s="2165"/>
      <c r="BU15" s="2165"/>
      <c r="BV15" s="2165"/>
      <c r="BW15" s="2165"/>
      <c r="BX15" s="2165"/>
      <c r="BY15" s="2165"/>
      <c r="BZ15" s="2165"/>
      <c r="CA15" s="2165"/>
      <c r="CB15" s="2166"/>
      <c r="CC15" s="2167"/>
      <c r="CD15" s="2165"/>
      <c r="CE15" s="2165"/>
      <c r="CF15" s="2165"/>
      <c r="CG15" s="2165"/>
      <c r="CH15" s="2165"/>
      <c r="CI15" s="2165"/>
      <c r="CJ15" s="2165"/>
      <c r="CK15" s="2165"/>
      <c r="CL15" s="2165"/>
      <c r="CM15" s="2165"/>
      <c r="CN15" s="2165"/>
      <c r="CO15" s="2165"/>
      <c r="CP15" s="2165"/>
      <c r="CQ15" s="2165"/>
      <c r="CR15" s="2165"/>
      <c r="CS15" s="2165"/>
      <c r="CT15" s="2165"/>
      <c r="CU15" s="2165"/>
      <c r="CV15" s="2165"/>
      <c r="CW15" s="2165"/>
      <c r="CX15" s="2165"/>
      <c r="CY15" s="2165"/>
      <c r="CZ15" s="2165"/>
      <c r="DA15" s="2165"/>
      <c r="DB15" s="2165"/>
      <c r="DC15" s="2165"/>
      <c r="DD15" s="2166"/>
      <c r="DE15" s="2167"/>
      <c r="DF15" s="2165"/>
      <c r="DG15" s="2165"/>
      <c r="DH15" s="2165"/>
      <c r="DI15" s="2165"/>
      <c r="DJ15" s="2165"/>
      <c r="DK15" s="2165"/>
      <c r="DL15" s="2165"/>
      <c r="DM15" s="2165"/>
      <c r="DN15" s="2165"/>
      <c r="DO15" s="2165"/>
      <c r="DP15" s="2165"/>
      <c r="DQ15" s="2165"/>
      <c r="DR15" s="2165"/>
      <c r="DS15" s="2165"/>
      <c r="DT15" s="2165"/>
      <c r="DU15" s="2165"/>
      <c r="DV15" s="2165"/>
      <c r="DW15" s="2165"/>
      <c r="DX15" s="2165"/>
      <c r="DY15" s="2165"/>
      <c r="DZ15" s="2165"/>
      <c r="EA15" s="2165"/>
      <c r="EB15" s="2165"/>
      <c r="EC15" s="2165"/>
      <c r="ED15" s="2165"/>
      <c r="EE15" s="2165"/>
      <c r="EF15" s="2169"/>
    </row>
    <row r="16" spans="1:163" s="269" customFormat="1" ht="14.25" customHeight="1">
      <c r="A16" s="115"/>
      <c r="B16" s="2172" t="s">
        <v>554</v>
      </c>
      <c r="C16" s="2172"/>
      <c r="D16" s="2172"/>
      <c r="E16" s="2172"/>
      <c r="F16" s="2172"/>
      <c r="G16" s="2172"/>
      <c r="H16" s="2172"/>
      <c r="I16" s="2172"/>
      <c r="J16" s="2172"/>
      <c r="K16" s="2172"/>
      <c r="L16" s="2172"/>
      <c r="M16" s="2172"/>
      <c r="N16" s="2172"/>
      <c r="O16" s="2172"/>
      <c r="P16" s="2172"/>
      <c r="Q16" s="2172"/>
      <c r="R16" s="2172"/>
      <c r="S16" s="2172"/>
      <c r="T16" s="2172"/>
      <c r="U16" s="2172"/>
      <c r="V16" s="2172"/>
      <c r="W16" s="2172"/>
      <c r="X16" s="2172"/>
      <c r="Y16" s="2172"/>
      <c r="Z16" s="2172"/>
      <c r="AA16" s="2172"/>
      <c r="AB16" s="2172"/>
      <c r="AC16" s="2172"/>
      <c r="AD16" s="2172"/>
      <c r="AE16" s="2172"/>
      <c r="AF16" s="2172"/>
      <c r="AG16" s="2172"/>
      <c r="AH16" s="2172"/>
      <c r="AI16" s="2172"/>
      <c r="AJ16" s="2172"/>
      <c r="AK16" s="2172"/>
      <c r="AL16" s="2172"/>
      <c r="AM16" s="2173"/>
      <c r="AN16" s="1156"/>
      <c r="AO16" s="1156"/>
      <c r="AP16" s="1156"/>
      <c r="AQ16" s="1156"/>
      <c r="AR16" s="1156"/>
      <c r="AS16" s="1156"/>
      <c r="AT16" s="1156"/>
      <c r="AU16" s="1156"/>
      <c r="AV16" s="1156"/>
      <c r="AW16" s="1156"/>
      <c r="AX16" s="1156"/>
      <c r="AY16" s="1156"/>
      <c r="AZ16" s="1157"/>
      <c r="BA16" s="2163">
        <v>0</v>
      </c>
      <c r="BB16" s="1707"/>
      <c r="BC16" s="1707"/>
      <c r="BD16" s="1707"/>
      <c r="BE16" s="1707"/>
      <c r="BF16" s="1707"/>
      <c r="BG16" s="1707"/>
      <c r="BH16" s="1707"/>
      <c r="BI16" s="1707"/>
      <c r="BJ16" s="1707"/>
      <c r="BK16" s="1707"/>
      <c r="BL16" s="1707"/>
      <c r="BM16" s="1707"/>
      <c r="BN16" s="1707"/>
      <c r="BO16" s="1707"/>
      <c r="BP16" s="1707"/>
      <c r="BQ16" s="1707"/>
      <c r="BR16" s="1707"/>
      <c r="BS16" s="1707"/>
      <c r="BT16" s="1707"/>
      <c r="BU16" s="1707"/>
      <c r="BV16" s="1707"/>
      <c r="BW16" s="1707"/>
      <c r="BX16" s="1707"/>
      <c r="BY16" s="1707"/>
      <c r="BZ16" s="1707"/>
      <c r="CA16" s="1707"/>
      <c r="CB16" s="1708"/>
      <c r="CC16" s="1706">
        <v>0</v>
      </c>
      <c r="CD16" s="1707"/>
      <c r="CE16" s="1707"/>
      <c r="CF16" s="1707"/>
      <c r="CG16" s="1707"/>
      <c r="CH16" s="1707"/>
      <c r="CI16" s="1707"/>
      <c r="CJ16" s="1707"/>
      <c r="CK16" s="1707"/>
      <c r="CL16" s="1707"/>
      <c r="CM16" s="1707"/>
      <c r="CN16" s="1707"/>
      <c r="CO16" s="1707"/>
      <c r="CP16" s="1707"/>
      <c r="CQ16" s="1707"/>
      <c r="CR16" s="1707"/>
      <c r="CS16" s="1707"/>
      <c r="CT16" s="1707"/>
      <c r="CU16" s="1707"/>
      <c r="CV16" s="1707"/>
      <c r="CW16" s="1707"/>
      <c r="CX16" s="1707"/>
      <c r="CY16" s="1707"/>
      <c r="CZ16" s="1707"/>
      <c r="DA16" s="1707"/>
      <c r="DB16" s="1707"/>
      <c r="DC16" s="1707"/>
      <c r="DD16" s="1708"/>
      <c r="DE16" s="1706">
        <v>0</v>
      </c>
      <c r="DF16" s="1707"/>
      <c r="DG16" s="1707"/>
      <c r="DH16" s="1707"/>
      <c r="DI16" s="1707"/>
      <c r="DJ16" s="1707"/>
      <c r="DK16" s="1707"/>
      <c r="DL16" s="1707"/>
      <c r="DM16" s="1707"/>
      <c r="DN16" s="1707"/>
      <c r="DO16" s="1707"/>
      <c r="DP16" s="1707"/>
      <c r="DQ16" s="1707"/>
      <c r="DR16" s="1707"/>
      <c r="DS16" s="1707"/>
      <c r="DT16" s="1707"/>
      <c r="DU16" s="1707"/>
      <c r="DV16" s="1707"/>
      <c r="DW16" s="1707"/>
      <c r="DX16" s="1707"/>
      <c r="DY16" s="1707"/>
      <c r="DZ16" s="1707"/>
      <c r="EA16" s="1707"/>
      <c r="EB16" s="1707"/>
      <c r="EC16" s="1707"/>
      <c r="ED16" s="1707"/>
      <c r="EE16" s="1707"/>
      <c r="EF16" s="2168"/>
    </row>
    <row r="17" spans="1:136" s="269" customFormat="1" ht="14.25" customHeight="1">
      <c r="A17" s="116"/>
      <c r="B17" s="2174"/>
      <c r="C17" s="2174"/>
      <c r="D17" s="2174"/>
      <c r="E17" s="2174"/>
      <c r="F17" s="2174"/>
      <c r="G17" s="2174"/>
      <c r="H17" s="2174"/>
      <c r="I17" s="2174"/>
      <c r="J17" s="2174"/>
      <c r="K17" s="2174"/>
      <c r="L17" s="2174"/>
      <c r="M17" s="2174"/>
      <c r="N17" s="2174"/>
      <c r="O17" s="2174"/>
      <c r="P17" s="2174"/>
      <c r="Q17" s="2174"/>
      <c r="R17" s="2174"/>
      <c r="S17" s="2174"/>
      <c r="T17" s="2174"/>
      <c r="U17" s="2174"/>
      <c r="V17" s="2174"/>
      <c r="W17" s="2174"/>
      <c r="X17" s="2174"/>
      <c r="Y17" s="2174"/>
      <c r="Z17" s="2174"/>
      <c r="AA17" s="2174"/>
      <c r="AB17" s="2174"/>
      <c r="AC17" s="2174"/>
      <c r="AD17" s="2174"/>
      <c r="AE17" s="2174"/>
      <c r="AF17" s="2174"/>
      <c r="AG17" s="2174"/>
      <c r="AH17" s="2174"/>
      <c r="AI17" s="2174"/>
      <c r="AJ17" s="2174"/>
      <c r="AK17" s="2174"/>
      <c r="AL17" s="2174"/>
      <c r="AM17" s="2175"/>
      <c r="AN17" s="1162"/>
      <c r="AO17" s="1162"/>
      <c r="AP17" s="1162"/>
      <c r="AQ17" s="1162"/>
      <c r="AR17" s="1162"/>
      <c r="AS17" s="1162"/>
      <c r="AT17" s="1162"/>
      <c r="AU17" s="1162"/>
      <c r="AV17" s="1162"/>
      <c r="AW17" s="1162"/>
      <c r="AX17" s="1162"/>
      <c r="AY17" s="1162"/>
      <c r="AZ17" s="1163"/>
      <c r="BA17" s="2164"/>
      <c r="BB17" s="2165"/>
      <c r="BC17" s="2165"/>
      <c r="BD17" s="2165"/>
      <c r="BE17" s="2165"/>
      <c r="BF17" s="2165"/>
      <c r="BG17" s="2165"/>
      <c r="BH17" s="2165"/>
      <c r="BI17" s="2165"/>
      <c r="BJ17" s="2165"/>
      <c r="BK17" s="2165"/>
      <c r="BL17" s="2165"/>
      <c r="BM17" s="2165"/>
      <c r="BN17" s="2165"/>
      <c r="BO17" s="2165"/>
      <c r="BP17" s="2165"/>
      <c r="BQ17" s="2165"/>
      <c r="BR17" s="2165"/>
      <c r="BS17" s="2165"/>
      <c r="BT17" s="2165"/>
      <c r="BU17" s="2165"/>
      <c r="BV17" s="2165"/>
      <c r="BW17" s="2165"/>
      <c r="BX17" s="2165"/>
      <c r="BY17" s="2165"/>
      <c r="BZ17" s="2165"/>
      <c r="CA17" s="2165"/>
      <c r="CB17" s="2166"/>
      <c r="CC17" s="2167"/>
      <c r="CD17" s="2165"/>
      <c r="CE17" s="2165"/>
      <c r="CF17" s="2165"/>
      <c r="CG17" s="2165"/>
      <c r="CH17" s="2165"/>
      <c r="CI17" s="2165"/>
      <c r="CJ17" s="2165"/>
      <c r="CK17" s="2165"/>
      <c r="CL17" s="2165"/>
      <c r="CM17" s="2165"/>
      <c r="CN17" s="2165"/>
      <c r="CO17" s="2165"/>
      <c r="CP17" s="2165"/>
      <c r="CQ17" s="2165"/>
      <c r="CR17" s="2165"/>
      <c r="CS17" s="2165"/>
      <c r="CT17" s="2165"/>
      <c r="CU17" s="2165"/>
      <c r="CV17" s="2165"/>
      <c r="CW17" s="2165"/>
      <c r="CX17" s="2165"/>
      <c r="CY17" s="2165"/>
      <c r="CZ17" s="2165"/>
      <c r="DA17" s="2165"/>
      <c r="DB17" s="2165"/>
      <c r="DC17" s="2165"/>
      <c r="DD17" s="2166"/>
      <c r="DE17" s="2167"/>
      <c r="DF17" s="2165"/>
      <c r="DG17" s="2165"/>
      <c r="DH17" s="2165"/>
      <c r="DI17" s="2165"/>
      <c r="DJ17" s="2165"/>
      <c r="DK17" s="2165"/>
      <c r="DL17" s="2165"/>
      <c r="DM17" s="2165"/>
      <c r="DN17" s="2165"/>
      <c r="DO17" s="2165"/>
      <c r="DP17" s="2165"/>
      <c r="DQ17" s="2165"/>
      <c r="DR17" s="2165"/>
      <c r="DS17" s="2165"/>
      <c r="DT17" s="2165"/>
      <c r="DU17" s="2165"/>
      <c r="DV17" s="2165"/>
      <c r="DW17" s="2165"/>
      <c r="DX17" s="2165"/>
      <c r="DY17" s="2165"/>
      <c r="DZ17" s="2165"/>
      <c r="EA17" s="2165"/>
      <c r="EB17" s="2165"/>
      <c r="EC17" s="2165"/>
      <c r="ED17" s="2165"/>
      <c r="EE17" s="2165"/>
      <c r="EF17" s="2169"/>
    </row>
    <row r="18" spans="1:136" s="269" customFormat="1" ht="14.25" customHeight="1">
      <c r="A18" s="115"/>
      <c r="B18" s="2172" t="s">
        <v>555</v>
      </c>
      <c r="C18" s="2172"/>
      <c r="D18" s="2172"/>
      <c r="E18" s="2172"/>
      <c r="F18" s="2172"/>
      <c r="G18" s="2172"/>
      <c r="H18" s="2172"/>
      <c r="I18" s="2172"/>
      <c r="J18" s="2172"/>
      <c r="K18" s="2172"/>
      <c r="L18" s="2172"/>
      <c r="M18" s="2172"/>
      <c r="N18" s="2172"/>
      <c r="O18" s="2172"/>
      <c r="P18" s="2172"/>
      <c r="Q18" s="2172"/>
      <c r="R18" s="2172"/>
      <c r="S18" s="2172"/>
      <c r="T18" s="2172"/>
      <c r="U18" s="2172"/>
      <c r="V18" s="2172"/>
      <c r="W18" s="2172"/>
      <c r="X18" s="2172"/>
      <c r="Y18" s="2172"/>
      <c r="Z18" s="2172"/>
      <c r="AA18" s="2172"/>
      <c r="AB18" s="2172"/>
      <c r="AC18" s="2172"/>
      <c r="AD18" s="2172"/>
      <c r="AE18" s="2172"/>
      <c r="AF18" s="2172"/>
      <c r="AG18" s="2172"/>
      <c r="AH18" s="2172"/>
      <c r="AI18" s="2172"/>
      <c r="AJ18" s="2172"/>
      <c r="AK18" s="2172"/>
      <c r="AL18" s="2172"/>
      <c r="AM18" s="2173"/>
      <c r="AN18" s="1156"/>
      <c r="AO18" s="1156"/>
      <c r="AP18" s="1156"/>
      <c r="AQ18" s="1156"/>
      <c r="AR18" s="1156"/>
      <c r="AS18" s="1156"/>
      <c r="AT18" s="1156"/>
      <c r="AU18" s="1156"/>
      <c r="AV18" s="1156"/>
      <c r="AW18" s="1156"/>
      <c r="AX18" s="1156"/>
      <c r="AY18" s="1156"/>
      <c r="AZ18" s="1157"/>
      <c r="BA18" s="2163">
        <v>0</v>
      </c>
      <c r="BB18" s="1707"/>
      <c r="BC18" s="1707"/>
      <c r="BD18" s="1707"/>
      <c r="BE18" s="1707"/>
      <c r="BF18" s="1707"/>
      <c r="BG18" s="1707"/>
      <c r="BH18" s="1707"/>
      <c r="BI18" s="1707"/>
      <c r="BJ18" s="1707"/>
      <c r="BK18" s="1707"/>
      <c r="BL18" s="1707"/>
      <c r="BM18" s="1707"/>
      <c r="BN18" s="1707"/>
      <c r="BO18" s="1707"/>
      <c r="BP18" s="1707"/>
      <c r="BQ18" s="1707"/>
      <c r="BR18" s="1707"/>
      <c r="BS18" s="1707"/>
      <c r="BT18" s="1707"/>
      <c r="BU18" s="1707"/>
      <c r="BV18" s="1707"/>
      <c r="BW18" s="1707"/>
      <c r="BX18" s="1707"/>
      <c r="BY18" s="1707"/>
      <c r="BZ18" s="1707"/>
      <c r="CA18" s="1707"/>
      <c r="CB18" s="1708"/>
      <c r="CC18" s="1706">
        <v>0</v>
      </c>
      <c r="CD18" s="1707"/>
      <c r="CE18" s="1707"/>
      <c r="CF18" s="1707"/>
      <c r="CG18" s="1707"/>
      <c r="CH18" s="1707"/>
      <c r="CI18" s="1707"/>
      <c r="CJ18" s="1707"/>
      <c r="CK18" s="1707"/>
      <c r="CL18" s="1707"/>
      <c r="CM18" s="1707"/>
      <c r="CN18" s="1707"/>
      <c r="CO18" s="1707"/>
      <c r="CP18" s="1707"/>
      <c r="CQ18" s="1707"/>
      <c r="CR18" s="1707"/>
      <c r="CS18" s="1707"/>
      <c r="CT18" s="1707"/>
      <c r="CU18" s="1707"/>
      <c r="CV18" s="1707"/>
      <c r="CW18" s="1707"/>
      <c r="CX18" s="1707"/>
      <c r="CY18" s="1707"/>
      <c r="CZ18" s="1707"/>
      <c r="DA18" s="1707"/>
      <c r="DB18" s="1707"/>
      <c r="DC18" s="1707"/>
      <c r="DD18" s="1708"/>
      <c r="DE18" s="1706">
        <v>0</v>
      </c>
      <c r="DF18" s="1707"/>
      <c r="DG18" s="1707"/>
      <c r="DH18" s="1707"/>
      <c r="DI18" s="1707"/>
      <c r="DJ18" s="1707"/>
      <c r="DK18" s="1707"/>
      <c r="DL18" s="1707"/>
      <c r="DM18" s="1707"/>
      <c r="DN18" s="1707"/>
      <c r="DO18" s="1707"/>
      <c r="DP18" s="1707"/>
      <c r="DQ18" s="1707"/>
      <c r="DR18" s="1707"/>
      <c r="DS18" s="1707"/>
      <c r="DT18" s="1707"/>
      <c r="DU18" s="1707"/>
      <c r="DV18" s="1707"/>
      <c r="DW18" s="1707"/>
      <c r="DX18" s="1707"/>
      <c r="DY18" s="1707"/>
      <c r="DZ18" s="1707"/>
      <c r="EA18" s="1707"/>
      <c r="EB18" s="1707"/>
      <c r="EC18" s="1707"/>
      <c r="ED18" s="1707"/>
      <c r="EE18" s="1707"/>
      <c r="EF18" s="2168"/>
    </row>
    <row r="19" spans="1:136" s="269" customFormat="1" ht="14.25" customHeight="1">
      <c r="A19" s="116"/>
      <c r="B19" s="2174"/>
      <c r="C19" s="2174"/>
      <c r="D19" s="2174"/>
      <c r="E19" s="2174"/>
      <c r="F19" s="2174"/>
      <c r="G19" s="2174"/>
      <c r="H19" s="2174"/>
      <c r="I19" s="2174"/>
      <c r="J19" s="2174"/>
      <c r="K19" s="2174"/>
      <c r="L19" s="2174"/>
      <c r="M19" s="2174"/>
      <c r="N19" s="2174"/>
      <c r="O19" s="2174"/>
      <c r="P19" s="2174"/>
      <c r="Q19" s="2174"/>
      <c r="R19" s="2174"/>
      <c r="S19" s="2174"/>
      <c r="T19" s="2174"/>
      <c r="U19" s="2174"/>
      <c r="V19" s="2174"/>
      <c r="W19" s="2174"/>
      <c r="X19" s="2174"/>
      <c r="Y19" s="2174"/>
      <c r="Z19" s="2174"/>
      <c r="AA19" s="2174"/>
      <c r="AB19" s="2174"/>
      <c r="AC19" s="2174"/>
      <c r="AD19" s="2174"/>
      <c r="AE19" s="2174"/>
      <c r="AF19" s="2174"/>
      <c r="AG19" s="2174"/>
      <c r="AH19" s="2174"/>
      <c r="AI19" s="2174"/>
      <c r="AJ19" s="2174"/>
      <c r="AK19" s="2174"/>
      <c r="AL19" s="2174"/>
      <c r="AM19" s="2175"/>
      <c r="AN19" s="1162"/>
      <c r="AO19" s="1162"/>
      <c r="AP19" s="1162"/>
      <c r="AQ19" s="1162"/>
      <c r="AR19" s="1162"/>
      <c r="AS19" s="1162"/>
      <c r="AT19" s="1162"/>
      <c r="AU19" s="1162"/>
      <c r="AV19" s="1162"/>
      <c r="AW19" s="1162"/>
      <c r="AX19" s="1162"/>
      <c r="AY19" s="1162"/>
      <c r="AZ19" s="1163"/>
      <c r="BA19" s="2164"/>
      <c r="BB19" s="2165"/>
      <c r="BC19" s="2165"/>
      <c r="BD19" s="2165"/>
      <c r="BE19" s="2165"/>
      <c r="BF19" s="2165"/>
      <c r="BG19" s="2165"/>
      <c r="BH19" s="2165"/>
      <c r="BI19" s="2165"/>
      <c r="BJ19" s="2165"/>
      <c r="BK19" s="2165"/>
      <c r="BL19" s="2165"/>
      <c r="BM19" s="2165"/>
      <c r="BN19" s="2165"/>
      <c r="BO19" s="2165"/>
      <c r="BP19" s="2165"/>
      <c r="BQ19" s="2165"/>
      <c r="BR19" s="2165"/>
      <c r="BS19" s="2165"/>
      <c r="BT19" s="2165"/>
      <c r="BU19" s="2165"/>
      <c r="BV19" s="2165"/>
      <c r="BW19" s="2165"/>
      <c r="BX19" s="2165"/>
      <c r="BY19" s="2165"/>
      <c r="BZ19" s="2165"/>
      <c r="CA19" s="2165"/>
      <c r="CB19" s="2166"/>
      <c r="CC19" s="2167"/>
      <c r="CD19" s="2165"/>
      <c r="CE19" s="2165"/>
      <c r="CF19" s="2165"/>
      <c r="CG19" s="2165"/>
      <c r="CH19" s="2165"/>
      <c r="CI19" s="2165"/>
      <c r="CJ19" s="2165"/>
      <c r="CK19" s="2165"/>
      <c r="CL19" s="2165"/>
      <c r="CM19" s="2165"/>
      <c r="CN19" s="2165"/>
      <c r="CO19" s="2165"/>
      <c r="CP19" s="2165"/>
      <c r="CQ19" s="2165"/>
      <c r="CR19" s="2165"/>
      <c r="CS19" s="2165"/>
      <c r="CT19" s="2165"/>
      <c r="CU19" s="2165"/>
      <c r="CV19" s="2165"/>
      <c r="CW19" s="2165"/>
      <c r="CX19" s="2165"/>
      <c r="CY19" s="2165"/>
      <c r="CZ19" s="2165"/>
      <c r="DA19" s="2165"/>
      <c r="DB19" s="2165"/>
      <c r="DC19" s="2165"/>
      <c r="DD19" s="2166"/>
      <c r="DE19" s="2167"/>
      <c r="DF19" s="2165"/>
      <c r="DG19" s="2165"/>
      <c r="DH19" s="2165"/>
      <c r="DI19" s="2165"/>
      <c r="DJ19" s="2165"/>
      <c r="DK19" s="2165"/>
      <c r="DL19" s="2165"/>
      <c r="DM19" s="2165"/>
      <c r="DN19" s="2165"/>
      <c r="DO19" s="2165"/>
      <c r="DP19" s="2165"/>
      <c r="DQ19" s="2165"/>
      <c r="DR19" s="2165"/>
      <c r="DS19" s="2165"/>
      <c r="DT19" s="2165"/>
      <c r="DU19" s="2165"/>
      <c r="DV19" s="2165"/>
      <c r="DW19" s="2165"/>
      <c r="DX19" s="2165"/>
      <c r="DY19" s="2165"/>
      <c r="DZ19" s="2165"/>
      <c r="EA19" s="2165"/>
      <c r="EB19" s="2165"/>
      <c r="EC19" s="2165"/>
      <c r="ED19" s="2165"/>
      <c r="EE19" s="2165"/>
      <c r="EF19" s="2169"/>
    </row>
    <row r="20" spans="1:136" s="269" customFormat="1" ht="14.25" customHeight="1">
      <c r="A20" s="115"/>
      <c r="B20" s="2172" t="s">
        <v>562</v>
      </c>
      <c r="C20" s="2172"/>
      <c r="D20" s="2172"/>
      <c r="E20" s="2172"/>
      <c r="F20" s="2172"/>
      <c r="G20" s="2172"/>
      <c r="H20" s="2172"/>
      <c r="I20" s="2172"/>
      <c r="J20" s="2172"/>
      <c r="K20" s="2172"/>
      <c r="L20" s="2172"/>
      <c r="M20" s="2172"/>
      <c r="N20" s="2172"/>
      <c r="O20" s="2172"/>
      <c r="P20" s="2172"/>
      <c r="Q20" s="2172"/>
      <c r="R20" s="2172"/>
      <c r="S20" s="2172"/>
      <c r="T20" s="2172"/>
      <c r="U20" s="2172"/>
      <c r="V20" s="2172"/>
      <c r="W20" s="2172"/>
      <c r="X20" s="2172"/>
      <c r="Y20" s="2172"/>
      <c r="Z20" s="2172"/>
      <c r="AA20" s="2172"/>
      <c r="AB20" s="2172"/>
      <c r="AC20" s="2172"/>
      <c r="AD20" s="2172"/>
      <c r="AE20" s="2172"/>
      <c r="AF20" s="2172"/>
      <c r="AG20" s="2172"/>
      <c r="AH20" s="2172"/>
      <c r="AI20" s="2172"/>
      <c r="AJ20" s="2172"/>
      <c r="AK20" s="2172"/>
      <c r="AL20" s="2172"/>
      <c r="AM20" s="2173"/>
      <c r="AN20" s="1156"/>
      <c r="AO20" s="1156"/>
      <c r="AP20" s="1156"/>
      <c r="AQ20" s="1156"/>
      <c r="AR20" s="1156"/>
      <c r="AS20" s="1156"/>
      <c r="AT20" s="1156"/>
      <c r="AU20" s="1156"/>
      <c r="AV20" s="1156"/>
      <c r="AW20" s="1156"/>
      <c r="AX20" s="1156"/>
      <c r="AY20" s="1156"/>
      <c r="AZ20" s="1157"/>
      <c r="BA20" s="2163">
        <v>0</v>
      </c>
      <c r="BB20" s="1707"/>
      <c r="BC20" s="1707"/>
      <c r="BD20" s="1707"/>
      <c r="BE20" s="1707"/>
      <c r="BF20" s="1707"/>
      <c r="BG20" s="1707"/>
      <c r="BH20" s="1707"/>
      <c r="BI20" s="1707"/>
      <c r="BJ20" s="1707"/>
      <c r="BK20" s="1707"/>
      <c r="BL20" s="1707"/>
      <c r="BM20" s="1707"/>
      <c r="BN20" s="1707"/>
      <c r="BO20" s="1707"/>
      <c r="BP20" s="1707"/>
      <c r="BQ20" s="1707"/>
      <c r="BR20" s="1707"/>
      <c r="BS20" s="1707"/>
      <c r="BT20" s="1707"/>
      <c r="BU20" s="1707"/>
      <c r="BV20" s="1707"/>
      <c r="BW20" s="1707"/>
      <c r="BX20" s="1707"/>
      <c r="BY20" s="1707"/>
      <c r="BZ20" s="1707"/>
      <c r="CA20" s="1707"/>
      <c r="CB20" s="1708"/>
      <c r="CC20" s="1706">
        <v>0</v>
      </c>
      <c r="CD20" s="1707"/>
      <c r="CE20" s="1707"/>
      <c r="CF20" s="1707"/>
      <c r="CG20" s="1707"/>
      <c r="CH20" s="1707"/>
      <c r="CI20" s="1707"/>
      <c r="CJ20" s="1707"/>
      <c r="CK20" s="1707"/>
      <c r="CL20" s="1707"/>
      <c r="CM20" s="1707"/>
      <c r="CN20" s="1707"/>
      <c r="CO20" s="1707"/>
      <c r="CP20" s="1707"/>
      <c r="CQ20" s="1707"/>
      <c r="CR20" s="1707"/>
      <c r="CS20" s="1707"/>
      <c r="CT20" s="1707"/>
      <c r="CU20" s="1707"/>
      <c r="CV20" s="1707"/>
      <c r="CW20" s="1707"/>
      <c r="CX20" s="1707"/>
      <c r="CY20" s="1707"/>
      <c r="CZ20" s="1707"/>
      <c r="DA20" s="1707"/>
      <c r="DB20" s="1707"/>
      <c r="DC20" s="1707"/>
      <c r="DD20" s="1708"/>
      <c r="DE20" s="1706">
        <v>0</v>
      </c>
      <c r="DF20" s="1707"/>
      <c r="DG20" s="1707"/>
      <c r="DH20" s="1707"/>
      <c r="DI20" s="1707"/>
      <c r="DJ20" s="1707"/>
      <c r="DK20" s="1707"/>
      <c r="DL20" s="1707"/>
      <c r="DM20" s="1707"/>
      <c r="DN20" s="1707"/>
      <c r="DO20" s="1707"/>
      <c r="DP20" s="1707"/>
      <c r="DQ20" s="1707"/>
      <c r="DR20" s="1707"/>
      <c r="DS20" s="1707"/>
      <c r="DT20" s="1707"/>
      <c r="DU20" s="1707"/>
      <c r="DV20" s="1707"/>
      <c r="DW20" s="1707"/>
      <c r="DX20" s="1707"/>
      <c r="DY20" s="1707"/>
      <c r="DZ20" s="1707"/>
      <c r="EA20" s="1707"/>
      <c r="EB20" s="1707"/>
      <c r="EC20" s="1707"/>
      <c r="ED20" s="1707"/>
      <c r="EE20" s="1707"/>
      <c r="EF20" s="2168"/>
    </row>
    <row r="21" spans="1:136" s="269" customFormat="1" ht="14.25" customHeight="1">
      <c r="A21" s="116"/>
      <c r="B21" s="2174"/>
      <c r="C21" s="2174"/>
      <c r="D21" s="2174"/>
      <c r="E21" s="2174"/>
      <c r="F21" s="2174"/>
      <c r="G21" s="2174"/>
      <c r="H21" s="2174"/>
      <c r="I21" s="2174"/>
      <c r="J21" s="2174"/>
      <c r="K21" s="2174"/>
      <c r="L21" s="2174"/>
      <c r="M21" s="2174"/>
      <c r="N21" s="2174"/>
      <c r="O21" s="2174"/>
      <c r="P21" s="2174"/>
      <c r="Q21" s="2174"/>
      <c r="R21" s="2174"/>
      <c r="S21" s="2174"/>
      <c r="T21" s="2174"/>
      <c r="U21" s="2174"/>
      <c r="V21" s="2174"/>
      <c r="W21" s="2174"/>
      <c r="X21" s="2174"/>
      <c r="Y21" s="2174"/>
      <c r="Z21" s="2174"/>
      <c r="AA21" s="2174"/>
      <c r="AB21" s="2174"/>
      <c r="AC21" s="2174"/>
      <c r="AD21" s="2174"/>
      <c r="AE21" s="2174"/>
      <c r="AF21" s="2174"/>
      <c r="AG21" s="2174"/>
      <c r="AH21" s="2174"/>
      <c r="AI21" s="2174"/>
      <c r="AJ21" s="2174"/>
      <c r="AK21" s="2174"/>
      <c r="AL21" s="2174"/>
      <c r="AM21" s="2175"/>
      <c r="AN21" s="1162"/>
      <c r="AO21" s="1162"/>
      <c r="AP21" s="1162"/>
      <c r="AQ21" s="1162"/>
      <c r="AR21" s="1162"/>
      <c r="AS21" s="1162"/>
      <c r="AT21" s="1162"/>
      <c r="AU21" s="1162"/>
      <c r="AV21" s="1162"/>
      <c r="AW21" s="1162"/>
      <c r="AX21" s="1162"/>
      <c r="AY21" s="1162"/>
      <c r="AZ21" s="1163"/>
      <c r="BA21" s="2164"/>
      <c r="BB21" s="2165"/>
      <c r="BC21" s="2165"/>
      <c r="BD21" s="2165"/>
      <c r="BE21" s="2165"/>
      <c r="BF21" s="2165"/>
      <c r="BG21" s="2165"/>
      <c r="BH21" s="2165"/>
      <c r="BI21" s="2165"/>
      <c r="BJ21" s="2165"/>
      <c r="BK21" s="2165"/>
      <c r="BL21" s="2165"/>
      <c r="BM21" s="2165"/>
      <c r="BN21" s="2165"/>
      <c r="BO21" s="2165"/>
      <c r="BP21" s="2165"/>
      <c r="BQ21" s="2165"/>
      <c r="BR21" s="2165"/>
      <c r="BS21" s="2165"/>
      <c r="BT21" s="2165"/>
      <c r="BU21" s="2165"/>
      <c r="BV21" s="2165"/>
      <c r="BW21" s="2165"/>
      <c r="BX21" s="2165"/>
      <c r="BY21" s="2165"/>
      <c r="BZ21" s="2165"/>
      <c r="CA21" s="2165"/>
      <c r="CB21" s="2166"/>
      <c r="CC21" s="2167"/>
      <c r="CD21" s="2165"/>
      <c r="CE21" s="2165"/>
      <c r="CF21" s="2165"/>
      <c r="CG21" s="2165"/>
      <c r="CH21" s="2165"/>
      <c r="CI21" s="2165"/>
      <c r="CJ21" s="2165"/>
      <c r="CK21" s="2165"/>
      <c r="CL21" s="2165"/>
      <c r="CM21" s="2165"/>
      <c r="CN21" s="2165"/>
      <c r="CO21" s="2165"/>
      <c r="CP21" s="2165"/>
      <c r="CQ21" s="2165"/>
      <c r="CR21" s="2165"/>
      <c r="CS21" s="2165"/>
      <c r="CT21" s="2165"/>
      <c r="CU21" s="2165"/>
      <c r="CV21" s="2165"/>
      <c r="CW21" s="2165"/>
      <c r="CX21" s="2165"/>
      <c r="CY21" s="2165"/>
      <c r="CZ21" s="2165"/>
      <c r="DA21" s="2165"/>
      <c r="DB21" s="2165"/>
      <c r="DC21" s="2165"/>
      <c r="DD21" s="2166"/>
      <c r="DE21" s="2167"/>
      <c r="DF21" s="2165"/>
      <c r="DG21" s="2165"/>
      <c r="DH21" s="2165"/>
      <c r="DI21" s="2165"/>
      <c r="DJ21" s="2165"/>
      <c r="DK21" s="2165"/>
      <c r="DL21" s="2165"/>
      <c r="DM21" s="2165"/>
      <c r="DN21" s="2165"/>
      <c r="DO21" s="2165"/>
      <c r="DP21" s="2165"/>
      <c r="DQ21" s="2165"/>
      <c r="DR21" s="2165"/>
      <c r="DS21" s="2165"/>
      <c r="DT21" s="2165"/>
      <c r="DU21" s="2165"/>
      <c r="DV21" s="2165"/>
      <c r="DW21" s="2165"/>
      <c r="DX21" s="2165"/>
      <c r="DY21" s="2165"/>
      <c r="DZ21" s="2165"/>
      <c r="EA21" s="2165"/>
      <c r="EB21" s="2165"/>
      <c r="EC21" s="2165"/>
      <c r="ED21" s="2165"/>
      <c r="EE21" s="2165"/>
      <c r="EF21" s="2169"/>
    </row>
    <row r="22" spans="1:136" s="269" customFormat="1" ht="14.25" customHeight="1">
      <c r="A22" s="115"/>
      <c r="B22" s="2172" t="s">
        <v>557</v>
      </c>
      <c r="C22" s="2172"/>
      <c r="D22" s="2172"/>
      <c r="E22" s="2172"/>
      <c r="F22" s="2172"/>
      <c r="G22" s="2172"/>
      <c r="H22" s="2172"/>
      <c r="I22" s="2172"/>
      <c r="J22" s="2172"/>
      <c r="K22" s="2172"/>
      <c r="L22" s="2172"/>
      <c r="M22" s="2172"/>
      <c r="N22" s="2172"/>
      <c r="O22" s="2172"/>
      <c r="P22" s="2172"/>
      <c r="Q22" s="2172"/>
      <c r="R22" s="2172"/>
      <c r="S22" s="2172"/>
      <c r="T22" s="2172"/>
      <c r="U22" s="2172"/>
      <c r="V22" s="2172"/>
      <c r="W22" s="2172"/>
      <c r="X22" s="2172"/>
      <c r="Y22" s="2172"/>
      <c r="Z22" s="2172"/>
      <c r="AA22" s="2172"/>
      <c r="AB22" s="2172"/>
      <c r="AC22" s="2172"/>
      <c r="AD22" s="2172"/>
      <c r="AE22" s="2172"/>
      <c r="AF22" s="2172"/>
      <c r="AG22" s="2172"/>
      <c r="AH22" s="2172"/>
      <c r="AI22" s="2172"/>
      <c r="AJ22" s="2172"/>
      <c r="AK22" s="2172"/>
      <c r="AL22" s="2172"/>
      <c r="AM22" s="2173"/>
      <c r="AN22" s="1156"/>
      <c r="AO22" s="1156"/>
      <c r="AP22" s="1156"/>
      <c r="AQ22" s="1156"/>
      <c r="AR22" s="1156"/>
      <c r="AS22" s="1156"/>
      <c r="AT22" s="1156"/>
      <c r="AU22" s="1156"/>
      <c r="AV22" s="1156"/>
      <c r="AW22" s="1156"/>
      <c r="AX22" s="1156"/>
      <c r="AY22" s="1156"/>
      <c r="AZ22" s="1157"/>
      <c r="BA22" s="2163">
        <v>0</v>
      </c>
      <c r="BB22" s="1707"/>
      <c r="BC22" s="1707"/>
      <c r="BD22" s="1707"/>
      <c r="BE22" s="1707"/>
      <c r="BF22" s="1707"/>
      <c r="BG22" s="1707"/>
      <c r="BH22" s="1707"/>
      <c r="BI22" s="1707"/>
      <c r="BJ22" s="1707"/>
      <c r="BK22" s="1707"/>
      <c r="BL22" s="1707"/>
      <c r="BM22" s="1707"/>
      <c r="BN22" s="1707"/>
      <c r="BO22" s="1707"/>
      <c r="BP22" s="1707"/>
      <c r="BQ22" s="1707"/>
      <c r="BR22" s="1707"/>
      <c r="BS22" s="1707"/>
      <c r="BT22" s="1707"/>
      <c r="BU22" s="1707"/>
      <c r="BV22" s="1707"/>
      <c r="BW22" s="1707"/>
      <c r="BX22" s="1707"/>
      <c r="BY22" s="1707"/>
      <c r="BZ22" s="1707"/>
      <c r="CA22" s="1707"/>
      <c r="CB22" s="1708"/>
      <c r="CC22" s="1706">
        <v>0</v>
      </c>
      <c r="CD22" s="1707"/>
      <c r="CE22" s="1707"/>
      <c r="CF22" s="1707"/>
      <c r="CG22" s="1707"/>
      <c r="CH22" s="1707"/>
      <c r="CI22" s="1707"/>
      <c r="CJ22" s="1707"/>
      <c r="CK22" s="1707"/>
      <c r="CL22" s="1707"/>
      <c r="CM22" s="1707"/>
      <c r="CN22" s="1707"/>
      <c r="CO22" s="1707"/>
      <c r="CP22" s="1707"/>
      <c r="CQ22" s="1707"/>
      <c r="CR22" s="1707"/>
      <c r="CS22" s="1707"/>
      <c r="CT22" s="1707"/>
      <c r="CU22" s="1707"/>
      <c r="CV22" s="1707"/>
      <c r="CW22" s="1707"/>
      <c r="CX22" s="1707"/>
      <c r="CY22" s="1707"/>
      <c r="CZ22" s="1707"/>
      <c r="DA22" s="1707"/>
      <c r="DB22" s="1707"/>
      <c r="DC22" s="1707"/>
      <c r="DD22" s="1708"/>
      <c r="DE22" s="1706">
        <v>0</v>
      </c>
      <c r="DF22" s="1707"/>
      <c r="DG22" s="1707"/>
      <c r="DH22" s="1707"/>
      <c r="DI22" s="1707"/>
      <c r="DJ22" s="1707"/>
      <c r="DK22" s="1707"/>
      <c r="DL22" s="1707"/>
      <c r="DM22" s="1707"/>
      <c r="DN22" s="1707"/>
      <c r="DO22" s="1707"/>
      <c r="DP22" s="1707"/>
      <c r="DQ22" s="1707"/>
      <c r="DR22" s="1707"/>
      <c r="DS22" s="1707"/>
      <c r="DT22" s="1707"/>
      <c r="DU22" s="1707"/>
      <c r="DV22" s="1707"/>
      <c r="DW22" s="1707"/>
      <c r="DX22" s="1707"/>
      <c r="DY22" s="1707"/>
      <c r="DZ22" s="1707"/>
      <c r="EA22" s="1707"/>
      <c r="EB22" s="1707"/>
      <c r="EC22" s="1707"/>
      <c r="ED22" s="1707"/>
      <c r="EE22" s="1707"/>
      <c r="EF22" s="2168"/>
    </row>
    <row r="23" spans="1:136" s="269" customFormat="1" ht="14.25" customHeight="1">
      <c r="A23" s="116"/>
      <c r="B23" s="2174"/>
      <c r="C23" s="2174"/>
      <c r="D23" s="2174"/>
      <c r="E23" s="2174"/>
      <c r="F23" s="2174"/>
      <c r="G23" s="2174"/>
      <c r="H23" s="2174"/>
      <c r="I23" s="2174"/>
      <c r="J23" s="2174"/>
      <c r="K23" s="2174"/>
      <c r="L23" s="2174"/>
      <c r="M23" s="2174"/>
      <c r="N23" s="2174"/>
      <c r="O23" s="2174"/>
      <c r="P23" s="2174"/>
      <c r="Q23" s="2174"/>
      <c r="R23" s="2174"/>
      <c r="S23" s="2174"/>
      <c r="T23" s="2174"/>
      <c r="U23" s="2174"/>
      <c r="V23" s="2174"/>
      <c r="W23" s="2174"/>
      <c r="X23" s="2174"/>
      <c r="Y23" s="2174"/>
      <c r="Z23" s="2174"/>
      <c r="AA23" s="2174"/>
      <c r="AB23" s="2174"/>
      <c r="AC23" s="2174"/>
      <c r="AD23" s="2174"/>
      <c r="AE23" s="2174"/>
      <c r="AF23" s="2174"/>
      <c r="AG23" s="2174"/>
      <c r="AH23" s="2174"/>
      <c r="AI23" s="2174"/>
      <c r="AJ23" s="2174"/>
      <c r="AK23" s="2174"/>
      <c r="AL23" s="2174"/>
      <c r="AM23" s="2175"/>
      <c r="AN23" s="1162"/>
      <c r="AO23" s="1162"/>
      <c r="AP23" s="1162"/>
      <c r="AQ23" s="1162"/>
      <c r="AR23" s="1162"/>
      <c r="AS23" s="1162"/>
      <c r="AT23" s="1162"/>
      <c r="AU23" s="1162"/>
      <c r="AV23" s="1162"/>
      <c r="AW23" s="1162"/>
      <c r="AX23" s="1162"/>
      <c r="AY23" s="1162"/>
      <c r="AZ23" s="1163"/>
      <c r="BA23" s="2164"/>
      <c r="BB23" s="2165"/>
      <c r="BC23" s="2165"/>
      <c r="BD23" s="2165"/>
      <c r="BE23" s="2165"/>
      <c r="BF23" s="2165"/>
      <c r="BG23" s="2165"/>
      <c r="BH23" s="2165"/>
      <c r="BI23" s="2165"/>
      <c r="BJ23" s="2165"/>
      <c r="BK23" s="2165"/>
      <c r="BL23" s="2165"/>
      <c r="BM23" s="2165"/>
      <c r="BN23" s="2165"/>
      <c r="BO23" s="2165"/>
      <c r="BP23" s="2165"/>
      <c r="BQ23" s="2165"/>
      <c r="BR23" s="2165"/>
      <c r="BS23" s="2165"/>
      <c r="BT23" s="2165"/>
      <c r="BU23" s="2165"/>
      <c r="BV23" s="2165"/>
      <c r="BW23" s="2165"/>
      <c r="BX23" s="2165"/>
      <c r="BY23" s="2165"/>
      <c r="BZ23" s="2165"/>
      <c r="CA23" s="2165"/>
      <c r="CB23" s="2166"/>
      <c r="CC23" s="2167"/>
      <c r="CD23" s="2165"/>
      <c r="CE23" s="2165"/>
      <c r="CF23" s="2165"/>
      <c r="CG23" s="2165"/>
      <c r="CH23" s="2165"/>
      <c r="CI23" s="2165"/>
      <c r="CJ23" s="2165"/>
      <c r="CK23" s="2165"/>
      <c r="CL23" s="2165"/>
      <c r="CM23" s="2165"/>
      <c r="CN23" s="2165"/>
      <c r="CO23" s="2165"/>
      <c r="CP23" s="2165"/>
      <c r="CQ23" s="2165"/>
      <c r="CR23" s="2165"/>
      <c r="CS23" s="2165"/>
      <c r="CT23" s="2165"/>
      <c r="CU23" s="2165"/>
      <c r="CV23" s="2165"/>
      <c r="CW23" s="2165"/>
      <c r="CX23" s="2165"/>
      <c r="CY23" s="2165"/>
      <c r="CZ23" s="2165"/>
      <c r="DA23" s="2165"/>
      <c r="DB23" s="2165"/>
      <c r="DC23" s="2165"/>
      <c r="DD23" s="2166"/>
      <c r="DE23" s="2167"/>
      <c r="DF23" s="2165"/>
      <c r="DG23" s="2165"/>
      <c r="DH23" s="2165"/>
      <c r="DI23" s="2165"/>
      <c r="DJ23" s="2165"/>
      <c r="DK23" s="2165"/>
      <c r="DL23" s="2165"/>
      <c r="DM23" s="2165"/>
      <c r="DN23" s="2165"/>
      <c r="DO23" s="2165"/>
      <c r="DP23" s="2165"/>
      <c r="DQ23" s="2165"/>
      <c r="DR23" s="2165"/>
      <c r="DS23" s="2165"/>
      <c r="DT23" s="2165"/>
      <c r="DU23" s="2165"/>
      <c r="DV23" s="2165"/>
      <c r="DW23" s="2165"/>
      <c r="DX23" s="2165"/>
      <c r="DY23" s="2165"/>
      <c r="DZ23" s="2165"/>
      <c r="EA23" s="2165"/>
      <c r="EB23" s="2165"/>
      <c r="EC23" s="2165"/>
      <c r="ED23" s="2165"/>
      <c r="EE23" s="2165"/>
      <c r="EF23" s="2169"/>
    </row>
    <row r="24" spans="1:136" s="269" customFormat="1" ht="14.25" customHeight="1">
      <c r="A24" s="115"/>
      <c r="B24" s="2172" t="s">
        <v>619</v>
      </c>
      <c r="C24" s="2172"/>
      <c r="D24" s="2172"/>
      <c r="E24" s="2172"/>
      <c r="F24" s="2172"/>
      <c r="G24" s="2172"/>
      <c r="H24" s="2172"/>
      <c r="I24" s="2172"/>
      <c r="J24" s="2172"/>
      <c r="K24" s="2172"/>
      <c r="L24" s="2172"/>
      <c r="M24" s="2172"/>
      <c r="N24" s="2172"/>
      <c r="O24" s="2172"/>
      <c r="P24" s="2172"/>
      <c r="Q24" s="2172"/>
      <c r="R24" s="2172"/>
      <c r="S24" s="2172"/>
      <c r="T24" s="2172"/>
      <c r="U24" s="2172"/>
      <c r="V24" s="2172"/>
      <c r="W24" s="2172"/>
      <c r="X24" s="2172"/>
      <c r="Y24" s="2172"/>
      <c r="Z24" s="2172"/>
      <c r="AA24" s="2172"/>
      <c r="AB24" s="2172"/>
      <c r="AC24" s="2172"/>
      <c r="AD24" s="2172"/>
      <c r="AE24" s="2172"/>
      <c r="AF24" s="2172"/>
      <c r="AG24" s="2172"/>
      <c r="AH24" s="2172"/>
      <c r="AI24" s="2172"/>
      <c r="AJ24" s="2172"/>
      <c r="AK24" s="2172"/>
      <c r="AL24" s="2172"/>
      <c r="AM24" s="2173"/>
      <c r="AN24" s="1156"/>
      <c r="AO24" s="1156"/>
      <c r="AP24" s="1156"/>
      <c r="AQ24" s="1156"/>
      <c r="AR24" s="1156"/>
      <c r="AS24" s="1156"/>
      <c r="AT24" s="1156"/>
      <c r="AU24" s="1156"/>
      <c r="AV24" s="1156"/>
      <c r="AW24" s="1156"/>
      <c r="AX24" s="1156"/>
      <c r="AY24" s="1156"/>
      <c r="AZ24" s="1157"/>
      <c r="BA24" s="2163">
        <v>0</v>
      </c>
      <c r="BB24" s="1707"/>
      <c r="BC24" s="1707"/>
      <c r="BD24" s="1707"/>
      <c r="BE24" s="1707"/>
      <c r="BF24" s="1707"/>
      <c r="BG24" s="1707"/>
      <c r="BH24" s="1707"/>
      <c r="BI24" s="1707"/>
      <c r="BJ24" s="1707"/>
      <c r="BK24" s="1707"/>
      <c r="BL24" s="1707"/>
      <c r="BM24" s="1707"/>
      <c r="BN24" s="1707"/>
      <c r="BO24" s="1707"/>
      <c r="BP24" s="1707"/>
      <c r="BQ24" s="1707"/>
      <c r="BR24" s="1707"/>
      <c r="BS24" s="1707"/>
      <c r="BT24" s="1707"/>
      <c r="BU24" s="1707"/>
      <c r="BV24" s="1707"/>
      <c r="BW24" s="1707"/>
      <c r="BX24" s="1707"/>
      <c r="BY24" s="1707"/>
      <c r="BZ24" s="1707"/>
      <c r="CA24" s="1707"/>
      <c r="CB24" s="1708"/>
      <c r="CC24" s="1706">
        <v>0</v>
      </c>
      <c r="CD24" s="1707"/>
      <c r="CE24" s="1707"/>
      <c r="CF24" s="1707"/>
      <c r="CG24" s="1707"/>
      <c r="CH24" s="1707"/>
      <c r="CI24" s="1707"/>
      <c r="CJ24" s="1707"/>
      <c r="CK24" s="1707"/>
      <c r="CL24" s="1707"/>
      <c r="CM24" s="1707"/>
      <c r="CN24" s="1707"/>
      <c r="CO24" s="1707"/>
      <c r="CP24" s="1707"/>
      <c r="CQ24" s="1707"/>
      <c r="CR24" s="1707"/>
      <c r="CS24" s="1707"/>
      <c r="CT24" s="1707"/>
      <c r="CU24" s="1707"/>
      <c r="CV24" s="1707"/>
      <c r="CW24" s="1707"/>
      <c r="CX24" s="1707"/>
      <c r="CY24" s="1707"/>
      <c r="CZ24" s="1707"/>
      <c r="DA24" s="1707"/>
      <c r="DB24" s="1707"/>
      <c r="DC24" s="1707"/>
      <c r="DD24" s="1708"/>
      <c r="DE24" s="1706">
        <v>0</v>
      </c>
      <c r="DF24" s="1707"/>
      <c r="DG24" s="1707"/>
      <c r="DH24" s="1707"/>
      <c r="DI24" s="1707"/>
      <c r="DJ24" s="1707"/>
      <c r="DK24" s="1707"/>
      <c r="DL24" s="1707"/>
      <c r="DM24" s="1707"/>
      <c r="DN24" s="1707"/>
      <c r="DO24" s="1707"/>
      <c r="DP24" s="1707"/>
      <c r="DQ24" s="1707"/>
      <c r="DR24" s="1707"/>
      <c r="DS24" s="1707"/>
      <c r="DT24" s="1707"/>
      <c r="DU24" s="1707"/>
      <c r="DV24" s="1707"/>
      <c r="DW24" s="1707"/>
      <c r="DX24" s="1707"/>
      <c r="DY24" s="1707"/>
      <c r="DZ24" s="1707"/>
      <c r="EA24" s="1707"/>
      <c r="EB24" s="1707"/>
      <c r="EC24" s="1707"/>
      <c r="ED24" s="1707"/>
      <c r="EE24" s="1707"/>
      <c r="EF24" s="2168"/>
    </row>
    <row r="25" spans="1:136" s="269" customFormat="1" ht="14.25" customHeight="1">
      <c r="A25" s="116"/>
      <c r="B25" s="2174"/>
      <c r="C25" s="2174"/>
      <c r="D25" s="2174"/>
      <c r="E25" s="2174"/>
      <c r="F25" s="2174"/>
      <c r="G25" s="2174"/>
      <c r="H25" s="2174"/>
      <c r="I25" s="2174"/>
      <c r="J25" s="2174"/>
      <c r="K25" s="2174"/>
      <c r="L25" s="2174"/>
      <c r="M25" s="2174"/>
      <c r="N25" s="2174"/>
      <c r="O25" s="2174"/>
      <c r="P25" s="2174"/>
      <c r="Q25" s="2174"/>
      <c r="R25" s="2174"/>
      <c r="S25" s="2174"/>
      <c r="T25" s="2174"/>
      <c r="U25" s="2174"/>
      <c r="V25" s="2174"/>
      <c r="W25" s="2174"/>
      <c r="X25" s="2174"/>
      <c r="Y25" s="2174"/>
      <c r="Z25" s="2174"/>
      <c r="AA25" s="2174"/>
      <c r="AB25" s="2174"/>
      <c r="AC25" s="2174"/>
      <c r="AD25" s="2174"/>
      <c r="AE25" s="2174"/>
      <c r="AF25" s="2174"/>
      <c r="AG25" s="2174"/>
      <c r="AH25" s="2174"/>
      <c r="AI25" s="2174"/>
      <c r="AJ25" s="2174"/>
      <c r="AK25" s="2174"/>
      <c r="AL25" s="2174"/>
      <c r="AM25" s="2175"/>
      <c r="AN25" s="1162"/>
      <c r="AO25" s="1162"/>
      <c r="AP25" s="1162"/>
      <c r="AQ25" s="1162"/>
      <c r="AR25" s="1162"/>
      <c r="AS25" s="1162"/>
      <c r="AT25" s="1162"/>
      <c r="AU25" s="1162"/>
      <c r="AV25" s="1162"/>
      <c r="AW25" s="1162"/>
      <c r="AX25" s="1162"/>
      <c r="AY25" s="1162"/>
      <c r="AZ25" s="1163"/>
      <c r="BA25" s="2164"/>
      <c r="BB25" s="2165"/>
      <c r="BC25" s="2165"/>
      <c r="BD25" s="2165"/>
      <c r="BE25" s="2165"/>
      <c r="BF25" s="2165"/>
      <c r="BG25" s="2165"/>
      <c r="BH25" s="2165"/>
      <c r="BI25" s="2165"/>
      <c r="BJ25" s="2165"/>
      <c r="BK25" s="2165"/>
      <c r="BL25" s="2165"/>
      <c r="BM25" s="2165"/>
      <c r="BN25" s="2165"/>
      <c r="BO25" s="2165"/>
      <c r="BP25" s="2165"/>
      <c r="BQ25" s="2165"/>
      <c r="BR25" s="2165"/>
      <c r="BS25" s="2165"/>
      <c r="BT25" s="2165"/>
      <c r="BU25" s="2165"/>
      <c r="BV25" s="2165"/>
      <c r="BW25" s="2165"/>
      <c r="BX25" s="2165"/>
      <c r="BY25" s="2165"/>
      <c r="BZ25" s="2165"/>
      <c r="CA25" s="2165"/>
      <c r="CB25" s="2166"/>
      <c r="CC25" s="2167"/>
      <c r="CD25" s="2165"/>
      <c r="CE25" s="2165"/>
      <c r="CF25" s="2165"/>
      <c r="CG25" s="2165"/>
      <c r="CH25" s="2165"/>
      <c r="CI25" s="2165"/>
      <c r="CJ25" s="2165"/>
      <c r="CK25" s="2165"/>
      <c r="CL25" s="2165"/>
      <c r="CM25" s="2165"/>
      <c r="CN25" s="2165"/>
      <c r="CO25" s="2165"/>
      <c r="CP25" s="2165"/>
      <c r="CQ25" s="2165"/>
      <c r="CR25" s="2165"/>
      <c r="CS25" s="2165"/>
      <c r="CT25" s="2165"/>
      <c r="CU25" s="2165"/>
      <c r="CV25" s="2165"/>
      <c r="CW25" s="2165"/>
      <c r="CX25" s="2165"/>
      <c r="CY25" s="2165"/>
      <c r="CZ25" s="2165"/>
      <c r="DA25" s="2165"/>
      <c r="DB25" s="2165"/>
      <c r="DC25" s="2165"/>
      <c r="DD25" s="2166"/>
      <c r="DE25" s="2167"/>
      <c r="DF25" s="2165"/>
      <c r="DG25" s="2165"/>
      <c r="DH25" s="2165"/>
      <c r="DI25" s="2165"/>
      <c r="DJ25" s="2165"/>
      <c r="DK25" s="2165"/>
      <c r="DL25" s="2165"/>
      <c r="DM25" s="2165"/>
      <c r="DN25" s="2165"/>
      <c r="DO25" s="2165"/>
      <c r="DP25" s="2165"/>
      <c r="DQ25" s="2165"/>
      <c r="DR25" s="2165"/>
      <c r="DS25" s="2165"/>
      <c r="DT25" s="2165"/>
      <c r="DU25" s="2165"/>
      <c r="DV25" s="2165"/>
      <c r="DW25" s="2165"/>
      <c r="DX25" s="2165"/>
      <c r="DY25" s="2165"/>
      <c r="DZ25" s="2165"/>
      <c r="EA25" s="2165"/>
      <c r="EB25" s="2165"/>
      <c r="EC25" s="2165"/>
      <c r="ED25" s="2165"/>
      <c r="EE25" s="2165"/>
      <c r="EF25" s="2169"/>
    </row>
    <row r="26" spans="1:136" s="269" customFormat="1" ht="14.25" customHeight="1">
      <c r="A26" s="115"/>
      <c r="B26" s="2172" t="s">
        <v>618</v>
      </c>
      <c r="C26" s="2172"/>
      <c r="D26" s="2172"/>
      <c r="E26" s="2172"/>
      <c r="F26" s="2172"/>
      <c r="G26" s="2172"/>
      <c r="H26" s="2172"/>
      <c r="I26" s="2172"/>
      <c r="J26" s="2172"/>
      <c r="K26" s="2172"/>
      <c r="L26" s="2172"/>
      <c r="M26" s="2172"/>
      <c r="N26" s="2172"/>
      <c r="O26" s="2172"/>
      <c r="P26" s="2172"/>
      <c r="Q26" s="2172"/>
      <c r="R26" s="2172"/>
      <c r="S26" s="2172"/>
      <c r="T26" s="2172"/>
      <c r="U26" s="2172"/>
      <c r="V26" s="2172"/>
      <c r="W26" s="2172"/>
      <c r="X26" s="2172"/>
      <c r="Y26" s="2172"/>
      <c r="Z26" s="2172"/>
      <c r="AA26" s="2172"/>
      <c r="AB26" s="2172"/>
      <c r="AC26" s="2172"/>
      <c r="AD26" s="2172"/>
      <c r="AE26" s="2172"/>
      <c r="AF26" s="2172"/>
      <c r="AG26" s="2172"/>
      <c r="AH26" s="2172"/>
      <c r="AI26" s="2172"/>
      <c r="AJ26" s="2172"/>
      <c r="AK26" s="2172"/>
      <c r="AL26" s="2172"/>
      <c r="AM26" s="2173"/>
      <c r="AN26" s="1156"/>
      <c r="AO26" s="1156"/>
      <c r="AP26" s="1156"/>
      <c r="AQ26" s="1156"/>
      <c r="AR26" s="1156"/>
      <c r="AS26" s="1156"/>
      <c r="AT26" s="1156"/>
      <c r="AU26" s="1156"/>
      <c r="AV26" s="1156"/>
      <c r="AW26" s="1156"/>
      <c r="AX26" s="1156"/>
      <c r="AY26" s="1156"/>
      <c r="AZ26" s="1157"/>
      <c r="BA26" s="2163">
        <v>0</v>
      </c>
      <c r="BB26" s="1707"/>
      <c r="BC26" s="1707"/>
      <c r="BD26" s="1707"/>
      <c r="BE26" s="1707"/>
      <c r="BF26" s="1707"/>
      <c r="BG26" s="1707"/>
      <c r="BH26" s="1707"/>
      <c r="BI26" s="1707"/>
      <c r="BJ26" s="1707"/>
      <c r="BK26" s="1707"/>
      <c r="BL26" s="1707"/>
      <c r="BM26" s="1707"/>
      <c r="BN26" s="1707"/>
      <c r="BO26" s="1707"/>
      <c r="BP26" s="1707"/>
      <c r="BQ26" s="1707"/>
      <c r="BR26" s="1707"/>
      <c r="BS26" s="1707"/>
      <c r="BT26" s="1707"/>
      <c r="BU26" s="1707"/>
      <c r="BV26" s="1707"/>
      <c r="BW26" s="1707"/>
      <c r="BX26" s="1707"/>
      <c r="BY26" s="1707"/>
      <c r="BZ26" s="1707"/>
      <c r="CA26" s="1707"/>
      <c r="CB26" s="1708"/>
      <c r="CC26" s="1706">
        <v>0</v>
      </c>
      <c r="CD26" s="1707"/>
      <c r="CE26" s="1707"/>
      <c r="CF26" s="1707"/>
      <c r="CG26" s="1707"/>
      <c r="CH26" s="1707"/>
      <c r="CI26" s="1707"/>
      <c r="CJ26" s="1707"/>
      <c r="CK26" s="1707"/>
      <c r="CL26" s="1707"/>
      <c r="CM26" s="1707"/>
      <c r="CN26" s="1707"/>
      <c r="CO26" s="1707"/>
      <c r="CP26" s="1707"/>
      <c r="CQ26" s="1707"/>
      <c r="CR26" s="1707"/>
      <c r="CS26" s="1707"/>
      <c r="CT26" s="1707"/>
      <c r="CU26" s="1707"/>
      <c r="CV26" s="1707"/>
      <c r="CW26" s="1707"/>
      <c r="CX26" s="1707"/>
      <c r="CY26" s="1707"/>
      <c r="CZ26" s="1707"/>
      <c r="DA26" s="1707"/>
      <c r="DB26" s="1707"/>
      <c r="DC26" s="1707"/>
      <c r="DD26" s="1708"/>
      <c r="DE26" s="1706">
        <v>0</v>
      </c>
      <c r="DF26" s="1707"/>
      <c r="DG26" s="1707"/>
      <c r="DH26" s="1707"/>
      <c r="DI26" s="1707"/>
      <c r="DJ26" s="1707"/>
      <c r="DK26" s="1707"/>
      <c r="DL26" s="1707"/>
      <c r="DM26" s="1707"/>
      <c r="DN26" s="1707"/>
      <c r="DO26" s="1707"/>
      <c r="DP26" s="1707"/>
      <c r="DQ26" s="1707"/>
      <c r="DR26" s="1707"/>
      <c r="DS26" s="1707"/>
      <c r="DT26" s="1707"/>
      <c r="DU26" s="1707"/>
      <c r="DV26" s="1707"/>
      <c r="DW26" s="1707"/>
      <c r="DX26" s="1707"/>
      <c r="DY26" s="1707"/>
      <c r="DZ26" s="1707"/>
      <c r="EA26" s="1707"/>
      <c r="EB26" s="1707"/>
      <c r="EC26" s="1707"/>
      <c r="ED26" s="1707"/>
      <c r="EE26" s="1707"/>
      <c r="EF26" s="2168"/>
    </row>
    <row r="27" spans="1:136" s="269" customFormat="1" ht="14.25" customHeight="1">
      <c r="A27" s="117"/>
      <c r="B27" s="2174"/>
      <c r="C27" s="2174"/>
      <c r="D27" s="2174"/>
      <c r="E27" s="2174"/>
      <c r="F27" s="2174"/>
      <c r="G27" s="2174"/>
      <c r="H27" s="2174"/>
      <c r="I27" s="2174"/>
      <c r="J27" s="2174"/>
      <c r="K27" s="2174"/>
      <c r="L27" s="2174"/>
      <c r="M27" s="2174"/>
      <c r="N27" s="2174"/>
      <c r="O27" s="2174"/>
      <c r="P27" s="2174"/>
      <c r="Q27" s="2174"/>
      <c r="R27" s="2174"/>
      <c r="S27" s="2174"/>
      <c r="T27" s="2174"/>
      <c r="U27" s="2174"/>
      <c r="V27" s="2174"/>
      <c r="W27" s="2174"/>
      <c r="X27" s="2174"/>
      <c r="Y27" s="2174"/>
      <c r="Z27" s="2174"/>
      <c r="AA27" s="2174"/>
      <c r="AB27" s="2174"/>
      <c r="AC27" s="2174"/>
      <c r="AD27" s="2174"/>
      <c r="AE27" s="2174"/>
      <c r="AF27" s="2174"/>
      <c r="AG27" s="2174"/>
      <c r="AH27" s="2174"/>
      <c r="AI27" s="2174"/>
      <c r="AJ27" s="2174"/>
      <c r="AK27" s="2174"/>
      <c r="AL27" s="2174"/>
      <c r="AM27" s="2175"/>
      <c r="AN27" s="1162"/>
      <c r="AO27" s="1162"/>
      <c r="AP27" s="1162"/>
      <c r="AQ27" s="1162"/>
      <c r="AR27" s="1162"/>
      <c r="AS27" s="1162"/>
      <c r="AT27" s="1162"/>
      <c r="AU27" s="1162"/>
      <c r="AV27" s="1162"/>
      <c r="AW27" s="1162"/>
      <c r="AX27" s="1162"/>
      <c r="AY27" s="1162"/>
      <c r="AZ27" s="1163"/>
      <c r="BA27" s="2164"/>
      <c r="BB27" s="2165"/>
      <c r="BC27" s="2165"/>
      <c r="BD27" s="2165"/>
      <c r="BE27" s="2165"/>
      <c r="BF27" s="2165"/>
      <c r="BG27" s="2165"/>
      <c r="BH27" s="2165"/>
      <c r="BI27" s="2165"/>
      <c r="BJ27" s="2165"/>
      <c r="BK27" s="2165"/>
      <c r="BL27" s="2165"/>
      <c r="BM27" s="2165"/>
      <c r="BN27" s="2165"/>
      <c r="BO27" s="2165"/>
      <c r="BP27" s="2165"/>
      <c r="BQ27" s="2165"/>
      <c r="BR27" s="2165"/>
      <c r="BS27" s="2165"/>
      <c r="BT27" s="2165"/>
      <c r="BU27" s="2165"/>
      <c r="BV27" s="2165"/>
      <c r="BW27" s="2165"/>
      <c r="BX27" s="2165"/>
      <c r="BY27" s="2165"/>
      <c r="BZ27" s="2165"/>
      <c r="CA27" s="2165"/>
      <c r="CB27" s="2166"/>
      <c r="CC27" s="2167"/>
      <c r="CD27" s="2165"/>
      <c r="CE27" s="2165"/>
      <c r="CF27" s="2165"/>
      <c r="CG27" s="2165"/>
      <c r="CH27" s="2165"/>
      <c r="CI27" s="2165"/>
      <c r="CJ27" s="2165"/>
      <c r="CK27" s="2165"/>
      <c r="CL27" s="2165"/>
      <c r="CM27" s="2165"/>
      <c r="CN27" s="2165"/>
      <c r="CO27" s="2165"/>
      <c r="CP27" s="2165"/>
      <c r="CQ27" s="2165"/>
      <c r="CR27" s="2165"/>
      <c r="CS27" s="2165"/>
      <c r="CT27" s="2165"/>
      <c r="CU27" s="2165"/>
      <c r="CV27" s="2165"/>
      <c r="CW27" s="2165"/>
      <c r="CX27" s="2165"/>
      <c r="CY27" s="2165"/>
      <c r="CZ27" s="2165"/>
      <c r="DA27" s="2165"/>
      <c r="DB27" s="2165"/>
      <c r="DC27" s="2165"/>
      <c r="DD27" s="2166"/>
      <c r="DE27" s="2167"/>
      <c r="DF27" s="2165"/>
      <c r="DG27" s="2165"/>
      <c r="DH27" s="2165"/>
      <c r="DI27" s="2165"/>
      <c r="DJ27" s="2165"/>
      <c r="DK27" s="2165"/>
      <c r="DL27" s="2165"/>
      <c r="DM27" s="2165"/>
      <c r="DN27" s="2165"/>
      <c r="DO27" s="2165"/>
      <c r="DP27" s="2165"/>
      <c r="DQ27" s="2165"/>
      <c r="DR27" s="2165"/>
      <c r="DS27" s="2165"/>
      <c r="DT27" s="2165"/>
      <c r="DU27" s="2165"/>
      <c r="DV27" s="2165"/>
      <c r="DW27" s="2165"/>
      <c r="DX27" s="2165"/>
      <c r="DY27" s="2165"/>
      <c r="DZ27" s="2165"/>
      <c r="EA27" s="2165"/>
      <c r="EB27" s="2165"/>
      <c r="EC27" s="2165"/>
      <c r="ED27" s="2165"/>
      <c r="EE27" s="2165"/>
      <c r="EF27" s="2169"/>
    </row>
  </sheetData>
  <mergeCells count="68">
    <mergeCell ref="B26:AM27"/>
    <mergeCell ref="AN26:AZ27"/>
    <mergeCell ref="BA26:CB27"/>
    <mergeCell ref="CC26:DD27"/>
    <mergeCell ref="DE26:EF27"/>
    <mergeCell ref="B24:AM25"/>
    <mergeCell ref="AN24:AZ25"/>
    <mergeCell ref="BA24:CB25"/>
    <mergeCell ref="CC24:DD25"/>
    <mergeCell ref="DE24:EF25"/>
    <mergeCell ref="B22:AM23"/>
    <mergeCell ref="AN22:AZ23"/>
    <mergeCell ref="BA22:CB23"/>
    <mergeCell ref="CC22:DD23"/>
    <mergeCell ref="DE22:EF23"/>
    <mergeCell ref="B18:AM19"/>
    <mergeCell ref="AN18:AZ19"/>
    <mergeCell ref="BA18:CB19"/>
    <mergeCell ref="CC18:DD19"/>
    <mergeCell ref="DE18:EF19"/>
    <mergeCell ref="B20:AM21"/>
    <mergeCell ref="AN20:AZ21"/>
    <mergeCell ref="BA20:CB21"/>
    <mergeCell ref="CC20:DD21"/>
    <mergeCell ref="DE20:EF21"/>
    <mergeCell ref="B14:AM15"/>
    <mergeCell ref="AN14:AZ15"/>
    <mergeCell ref="BA14:CB15"/>
    <mergeCell ref="CC14:DD15"/>
    <mergeCell ref="DE14:EF15"/>
    <mergeCell ref="B16:AM17"/>
    <mergeCell ref="AN16:AZ17"/>
    <mergeCell ref="BA16:CB17"/>
    <mergeCell ref="CC16:DD17"/>
    <mergeCell ref="DE16:EF17"/>
    <mergeCell ref="B10:AM11"/>
    <mergeCell ref="AN10:AZ11"/>
    <mergeCell ref="BA10:CB11"/>
    <mergeCell ref="CC10:DD11"/>
    <mergeCell ref="DE10:EF11"/>
    <mergeCell ref="B12:AM13"/>
    <mergeCell ref="AN12:AZ13"/>
    <mergeCell ref="BA12:CB13"/>
    <mergeCell ref="CC12:DD13"/>
    <mergeCell ref="DE12:EF13"/>
    <mergeCell ref="B8:AM8"/>
    <mergeCell ref="AN8:AZ9"/>
    <mergeCell ref="BA8:CB9"/>
    <mergeCell ref="CC8:DD9"/>
    <mergeCell ref="DE8:EF9"/>
    <mergeCell ref="B9:AM9"/>
    <mergeCell ref="B7:AM7"/>
    <mergeCell ref="AN7:AZ7"/>
    <mergeCell ref="BA7:CB7"/>
    <mergeCell ref="CC7:DD7"/>
    <mergeCell ref="DE7:EF7"/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  <mergeCell ref="DL5:DO5"/>
    <mergeCell ref="DP5:DU5"/>
  </mergeCells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63"/>
  <sheetViews>
    <sheetView view="pageBreakPreview" topLeftCell="A40" zoomScaleNormal="100" workbookViewId="0">
      <selection activeCell="CG48" sqref="CG48:CZ48"/>
    </sheetView>
  </sheetViews>
  <sheetFormatPr defaultColWidth="0.85546875" defaultRowHeight="12.75"/>
  <cols>
    <col min="1" max="9" width="0.85546875" style="26"/>
    <col min="10" max="11" width="0.85546875" style="26" customWidth="1"/>
    <col min="12" max="12" width="0.28515625" style="26" customWidth="1"/>
    <col min="13" max="61" width="0.85546875" style="26"/>
    <col min="62" max="63" width="0.85546875" style="26" customWidth="1"/>
    <col min="64" max="64" width="6.42578125" style="26" customWidth="1"/>
    <col min="65" max="16384" width="0.85546875" style="26"/>
  </cols>
  <sheetData>
    <row r="1" spans="1:104" ht="3" customHeight="1"/>
    <row r="2" spans="1:104" s="27" customFormat="1" ht="15">
      <c r="A2" s="666" t="s">
        <v>87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6"/>
      <c r="AO2" s="666"/>
      <c r="AP2" s="666"/>
      <c r="AQ2" s="666"/>
      <c r="AR2" s="666"/>
      <c r="AS2" s="666"/>
      <c r="AT2" s="666"/>
      <c r="AU2" s="666"/>
      <c r="AV2" s="666"/>
      <c r="AW2" s="666"/>
      <c r="AX2" s="666"/>
      <c r="AY2" s="666"/>
      <c r="AZ2" s="666"/>
      <c r="BA2" s="666"/>
      <c r="BB2" s="666"/>
      <c r="BC2" s="666"/>
      <c r="BD2" s="666"/>
      <c r="BE2" s="666"/>
      <c r="BF2" s="666"/>
      <c r="BG2" s="666"/>
      <c r="BH2" s="666"/>
      <c r="BI2" s="666"/>
      <c r="BJ2" s="666"/>
      <c r="BK2" s="666"/>
      <c r="BL2" s="666"/>
      <c r="BM2" s="666"/>
      <c r="BN2" s="666"/>
      <c r="BO2" s="666"/>
      <c r="BP2" s="666"/>
      <c r="BQ2" s="666"/>
      <c r="BR2" s="666"/>
      <c r="BS2" s="666"/>
      <c r="BT2" s="666"/>
      <c r="BU2" s="666"/>
      <c r="BV2" s="666"/>
      <c r="BW2" s="666"/>
      <c r="BX2" s="666"/>
      <c r="BY2" s="666"/>
      <c r="BZ2" s="666"/>
      <c r="CA2" s="666"/>
      <c r="CB2" s="666"/>
      <c r="CC2" s="666"/>
      <c r="CD2" s="666"/>
      <c r="CE2" s="666"/>
      <c r="CF2" s="666"/>
    </row>
    <row r="3" spans="1:104" s="29" customFormat="1" ht="1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Y3" s="28"/>
      <c r="Z3" s="28"/>
      <c r="AA3" s="28"/>
      <c r="AB3" s="30" t="s">
        <v>88</v>
      </c>
      <c r="AC3" s="28"/>
      <c r="AD3" s="667" t="s">
        <v>404</v>
      </c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8">
        <v>20</v>
      </c>
      <c r="AX3" s="668"/>
      <c r="AY3" s="668"/>
      <c r="AZ3" s="668"/>
      <c r="BA3" s="669" t="s">
        <v>352</v>
      </c>
      <c r="BB3" s="669"/>
      <c r="BC3" s="669"/>
      <c r="BD3" s="669"/>
      <c r="BE3" s="28" t="s">
        <v>9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670" t="s">
        <v>10</v>
      </c>
      <c r="CH3" s="671"/>
      <c r="CI3" s="671"/>
      <c r="CJ3" s="671"/>
      <c r="CK3" s="671"/>
      <c r="CL3" s="671"/>
      <c r="CM3" s="671"/>
      <c r="CN3" s="671"/>
      <c r="CO3" s="671"/>
      <c r="CP3" s="671"/>
      <c r="CQ3" s="671"/>
      <c r="CR3" s="671"/>
      <c r="CS3" s="671"/>
      <c r="CT3" s="671"/>
      <c r="CU3" s="671"/>
      <c r="CV3" s="671"/>
      <c r="CW3" s="671"/>
      <c r="CX3" s="671"/>
      <c r="CY3" s="671"/>
      <c r="CZ3" s="672"/>
    </row>
    <row r="4" spans="1:104" s="29" customFormat="1" ht="12">
      <c r="BL4" s="179"/>
      <c r="CE4" s="31" t="s">
        <v>11</v>
      </c>
      <c r="CG4" s="673" t="s">
        <v>89</v>
      </c>
      <c r="CH4" s="674"/>
      <c r="CI4" s="674"/>
      <c r="CJ4" s="674"/>
      <c r="CK4" s="674"/>
      <c r="CL4" s="674"/>
      <c r="CM4" s="674"/>
      <c r="CN4" s="674"/>
      <c r="CO4" s="674"/>
      <c r="CP4" s="674"/>
      <c r="CQ4" s="674"/>
      <c r="CR4" s="674"/>
      <c r="CS4" s="674"/>
      <c r="CT4" s="674"/>
      <c r="CU4" s="674"/>
      <c r="CV4" s="674"/>
      <c r="CW4" s="674"/>
      <c r="CX4" s="674"/>
      <c r="CY4" s="674"/>
      <c r="CZ4" s="675"/>
    </row>
    <row r="5" spans="1:104" s="29" customFormat="1" ht="12">
      <c r="BL5" s="179"/>
      <c r="CE5" s="31" t="s">
        <v>13</v>
      </c>
      <c r="CG5" s="686" t="s">
        <v>361</v>
      </c>
      <c r="CH5" s="687"/>
      <c r="CI5" s="687"/>
      <c r="CJ5" s="687"/>
      <c r="CK5" s="687"/>
      <c r="CL5" s="688"/>
      <c r="CM5" s="687" t="s">
        <v>360</v>
      </c>
      <c r="CN5" s="687"/>
      <c r="CO5" s="687"/>
      <c r="CP5" s="687"/>
      <c r="CQ5" s="687"/>
      <c r="CR5" s="687"/>
      <c r="CS5" s="687"/>
      <c r="CT5" s="688"/>
      <c r="CU5" s="689" t="s">
        <v>359</v>
      </c>
      <c r="CV5" s="687"/>
      <c r="CW5" s="687"/>
      <c r="CX5" s="687"/>
      <c r="CY5" s="687"/>
      <c r="CZ5" s="690"/>
    </row>
    <row r="6" spans="1:104" s="29" customFormat="1" ht="12">
      <c r="A6" s="29" t="s">
        <v>14</v>
      </c>
      <c r="N6" s="577" t="s">
        <v>362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7"/>
      <c r="BC6" s="577"/>
      <c r="BD6" s="577"/>
      <c r="BE6" s="577"/>
      <c r="BF6" s="577"/>
      <c r="BG6" s="577"/>
      <c r="BH6" s="577"/>
      <c r="BI6" s="577"/>
      <c r="BJ6" s="577"/>
      <c r="BK6" s="577"/>
      <c r="BL6" s="577"/>
      <c r="BM6" s="577"/>
      <c r="BN6" s="577"/>
      <c r="BO6" s="577"/>
      <c r="BP6" s="577"/>
      <c r="BQ6" s="577"/>
      <c r="BR6" s="577"/>
      <c r="BS6" s="577"/>
      <c r="CE6" s="31" t="s">
        <v>15</v>
      </c>
      <c r="CG6" s="686" t="s">
        <v>363</v>
      </c>
      <c r="CH6" s="687"/>
      <c r="CI6" s="687"/>
      <c r="CJ6" s="687"/>
      <c r="CK6" s="687"/>
      <c r="CL6" s="687"/>
      <c r="CM6" s="687"/>
      <c r="CN6" s="687"/>
      <c r="CO6" s="687"/>
      <c r="CP6" s="687"/>
      <c r="CQ6" s="687"/>
      <c r="CR6" s="687"/>
      <c r="CS6" s="687"/>
      <c r="CT6" s="687"/>
      <c r="CU6" s="687"/>
      <c r="CV6" s="687"/>
      <c r="CW6" s="687"/>
      <c r="CX6" s="687"/>
      <c r="CY6" s="687"/>
      <c r="CZ6" s="690"/>
    </row>
    <row r="7" spans="1:104" s="29" customFormat="1" ht="12">
      <c r="A7" s="29" t="s">
        <v>16</v>
      </c>
      <c r="BL7" s="179"/>
      <c r="CE7" s="31" t="s">
        <v>17</v>
      </c>
      <c r="CG7" s="686" t="s">
        <v>364</v>
      </c>
      <c r="CH7" s="687"/>
      <c r="CI7" s="687"/>
      <c r="CJ7" s="687"/>
      <c r="CK7" s="687"/>
      <c r="CL7" s="687"/>
      <c r="CM7" s="687"/>
      <c r="CN7" s="687"/>
      <c r="CO7" s="687"/>
      <c r="CP7" s="687"/>
      <c r="CQ7" s="687"/>
      <c r="CR7" s="687"/>
      <c r="CS7" s="687"/>
      <c r="CT7" s="687"/>
      <c r="CU7" s="687"/>
      <c r="CV7" s="687"/>
      <c r="CW7" s="687"/>
      <c r="CX7" s="687"/>
      <c r="CY7" s="687"/>
      <c r="CZ7" s="690"/>
    </row>
    <row r="8" spans="1:104" s="29" customFormat="1" ht="12" customHeight="1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BL8" s="179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1" t="s">
        <v>19</v>
      </c>
      <c r="CG8" s="676" t="s">
        <v>366</v>
      </c>
      <c r="CH8" s="677"/>
      <c r="CI8" s="677"/>
      <c r="CJ8" s="677"/>
      <c r="CK8" s="677"/>
      <c r="CL8" s="677"/>
      <c r="CM8" s="677"/>
      <c r="CN8" s="677"/>
      <c r="CO8" s="677"/>
      <c r="CP8" s="677"/>
      <c r="CQ8" s="677"/>
      <c r="CR8" s="677"/>
      <c r="CS8" s="677"/>
      <c r="CT8" s="677"/>
      <c r="CU8" s="677"/>
      <c r="CV8" s="677"/>
      <c r="CW8" s="677"/>
      <c r="CX8" s="677"/>
      <c r="CY8" s="677"/>
      <c r="CZ8" s="678"/>
    </row>
    <row r="9" spans="1:104" s="29" customFormat="1" ht="12" customHeight="1">
      <c r="A9" s="32" t="s">
        <v>20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77" t="s">
        <v>405</v>
      </c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34"/>
      <c r="BX9" s="34"/>
      <c r="BY9" s="34"/>
      <c r="BZ9" s="34"/>
      <c r="CA9" s="34"/>
      <c r="CB9" s="34"/>
      <c r="CC9" s="34"/>
      <c r="CD9" s="34"/>
      <c r="CE9" s="31" t="s">
        <v>21</v>
      </c>
      <c r="CG9" s="679"/>
      <c r="CH9" s="575"/>
      <c r="CI9" s="575"/>
      <c r="CJ9" s="575"/>
      <c r="CK9" s="575"/>
      <c r="CL9" s="575"/>
      <c r="CM9" s="575"/>
      <c r="CN9" s="575"/>
      <c r="CO9" s="575"/>
      <c r="CP9" s="575"/>
      <c r="CQ9" s="575"/>
      <c r="CR9" s="575"/>
      <c r="CS9" s="575"/>
      <c r="CT9" s="575"/>
      <c r="CU9" s="575"/>
      <c r="CV9" s="575"/>
      <c r="CW9" s="575"/>
      <c r="CX9" s="575"/>
      <c r="CY9" s="575"/>
      <c r="CZ9" s="680"/>
    </row>
    <row r="10" spans="1:104" s="29" customFormat="1" ht="12" customHeight="1">
      <c r="A10" s="29" t="s">
        <v>22</v>
      </c>
      <c r="BB10" s="681"/>
      <c r="BC10" s="681"/>
      <c r="BD10" s="681"/>
      <c r="BE10" s="681"/>
      <c r="BF10" s="681"/>
      <c r="BG10" s="681"/>
      <c r="BH10" s="681"/>
      <c r="BI10" s="681"/>
      <c r="BJ10" s="681"/>
      <c r="BK10" s="681"/>
      <c r="BL10" s="681"/>
      <c r="BM10" s="681"/>
      <c r="BN10" s="681"/>
      <c r="BO10" s="681"/>
      <c r="BP10" s="681"/>
      <c r="BQ10" s="681"/>
      <c r="BR10" s="681"/>
      <c r="BS10" s="681"/>
      <c r="BT10" s="681"/>
      <c r="BU10" s="681"/>
      <c r="BV10" s="681"/>
      <c r="BW10" s="681"/>
      <c r="BX10" s="681"/>
      <c r="BY10" s="681"/>
      <c r="BZ10" s="681"/>
      <c r="CA10" s="681"/>
      <c r="CB10" s="681"/>
      <c r="CC10" s="34"/>
      <c r="CD10" s="34"/>
      <c r="CE10" s="34"/>
      <c r="CG10" s="676" t="s">
        <v>367</v>
      </c>
      <c r="CH10" s="677"/>
      <c r="CI10" s="677"/>
      <c r="CJ10" s="677"/>
      <c r="CK10" s="677"/>
      <c r="CL10" s="677"/>
      <c r="CM10" s="677"/>
      <c r="CN10" s="677"/>
      <c r="CO10" s="677"/>
      <c r="CP10" s="682"/>
      <c r="CQ10" s="684" t="s">
        <v>368</v>
      </c>
      <c r="CR10" s="677"/>
      <c r="CS10" s="677"/>
      <c r="CT10" s="677"/>
      <c r="CU10" s="677"/>
      <c r="CV10" s="677"/>
      <c r="CW10" s="677"/>
      <c r="CX10" s="677"/>
      <c r="CY10" s="677"/>
      <c r="CZ10" s="678"/>
    </row>
    <row r="11" spans="1:104" s="29" customFormat="1" ht="12">
      <c r="A11" s="681" t="s">
        <v>406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  <c r="AG11" s="681"/>
      <c r="AH11" s="681"/>
      <c r="AI11" s="681"/>
      <c r="AJ11" s="681"/>
      <c r="AK11" s="681"/>
      <c r="AL11" s="681"/>
      <c r="AM11" s="681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1"/>
      <c r="BA11" s="681"/>
      <c r="BB11" s="681"/>
      <c r="BC11" s="681"/>
      <c r="BD11" s="681"/>
      <c r="BE11" s="681"/>
      <c r="BF11" s="681"/>
      <c r="BG11" s="681"/>
      <c r="BH11" s="681"/>
      <c r="BI11" s="681"/>
      <c r="BJ11" s="681"/>
      <c r="BK11" s="681"/>
      <c r="BL11" s="681"/>
      <c r="BM11" s="681"/>
      <c r="CE11" s="31" t="s">
        <v>23</v>
      </c>
      <c r="CG11" s="679"/>
      <c r="CH11" s="575"/>
      <c r="CI11" s="575"/>
      <c r="CJ11" s="575"/>
      <c r="CK11" s="575"/>
      <c r="CL11" s="575"/>
      <c r="CM11" s="575"/>
      <c r="CN11" s="575"/>
      <c r="CO11" s="575"/>
      <c r="CP11" s="683"/>
      <c r="CQ11" s="685"/>
      <c r="CR11" s="575"/>
      <c r="CS11" s="575"/>
      <c r="CT11" s="575"/>
      <c r="CU11" s="575"/>
      <c r="CV11" s="575"/>
      <c r="CW11" s="575"/>
      <c r="CX11" s="575"/>
      <c r="CY11" s="575"/>
      <c r="CZ11" s="680"/>
    </row>
    <row r="12" spans="1:104" s="29" customFormat="1" thickBot="1">
      <c r="A12" s="29" t="s">
        <v>24</v>
      </c>
      <c r="BL12" s="179"/>
      <c r="CE12" s="31" t="s">
        <v>25</v>
      </c>
      <c r="CG12" s="660" t="s">
        <v>403</v>
      </c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2"/>
    </row>
    <row r="13" spans="1:104" ht="29.25" customHeight="1"/>
    <row r="14" spans="1:104" ht="18" customHeight="1">
      <c r="A14" s="612" t="s">
        <v>27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4"/>
      <c r="M14" s="621" t="s">
        <v>28</v>
      </c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2"/>
      <c r="BF14" s="622"/>
      <c r="BG14" s="622"/>
      <c r="BH14" s="622"/>
      <c r="BI14" s="622"/>
      <c r="BJ14" s="622"/>
      <c r="BK14" s="663"/>
      <c r="BL14" s="630" t="s">
        <v>370</v>
      </c>
      <c r="BM14" s="632" t="s">
        <v>356</v>
      </c>
      <c r="BN14" s="633"/>
      <c r="BO14" s="633"/>
      <c r="BP14" s="633"/>
      <c r="BQ14" s="633"/>
      <c r="BR14" s="633"/>
      <c r="BS14" s="633"/>
      <c r="BT14" s="633"/>
      <c r="BU14" s="633"/>
      <c r="BV14" s="633"/>
      <c r="BW14" s="633"/>
      <c r="BX14" s="633"/>
      <c r="BY14" s="633"/>
      <c r="BZ14" s="633"/>
      <c r="CA14" s="633"/>
      <c r="CB14" s="633"/>
      <c r="CC14" s="633"/>
      <c r="CD14" s="633"/>
      <c r="CE14" s="633"/>
      <c r="CF14" s="634"/>
      <c r="CG14" s="632" t="s">
        <v>356</v>
      </c>
      <c r="CH14" s="633"/>
      <c r="CI14" s="633"/>
      <c r="CJ14" s="633"/>
      <c r="CK14" s="633"/>
      <c r="CL14" s="633"/>
      <c r="CM14" s="633"/>
      <c r="CN14" s="633"/>
      <c r="CO14" s="633"/>
      <c r="CP14" s="633"/>
      <c r="CQ14" s="633"/>
      <c r="CR14" s="633"/>
      <c r="CS14" s="633"/>
      <c r="CT14" s="633"/>
      <c r="CU14" s="633"/>
      <c r="CV14" s="633"/>
      <c r="CW14" s="633"/>
      <c r="CX14" s="633"/>
      <c r="CY14" s="633"/>
      <c r="CZ14" s="634"/>
    </row>
    <row r="15" spans="1:104" ht="14.25">
      <c r="A15" s="615"/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7"/>
      <c r="M15" s="623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4"/>
      <c r="AQ15" s="624"/>
      <c r="AR15" s="624"/>
      <c r="AS15" s="624"/>
      <c r="AT15" s="624"/>
      <c r="AU15" s="624"/>
      <c r="AV15" s="624"/>
      <c r="AW15" s="624"/>
      <c r="AX15" s="624"/>
      <c r="AY15" s="624"/>
      <c r="AZ15" s="624"/>
      <c r="BA15" s="624"/>
      <c r="BB15" s="624"/>
      <c r="BC15" s="624"/>
      <c r="BD15" s="624"/>
      <c r="BE15" s="624"/>
      <c r="BF15" s="624"/>
      <c r="BG15" s="624"/>
      <c r="BH15" s="624"/>
      <c r="BI15" s="624"/>
      <c r="BJ15" s="624"/>
      <c r="BK15" s="664"/>
      <c r="BL15" s="631"/>
      <c r="BM15" s="611">
        <v>20</v>
      </c>
      <c r="BN15" s="607"/>
      <c r="BO15" s="607"/>
      <c r="BP15" s="607"/>
      <c r="BQ15" s="607"/>
      <c r="BR15" s="607"/>
      <c r="BS15" s="607"/>
      <c r="BT15" s="607"/>
      <c r="BU15" s="608" t="s">
        <v>352</v>
      </c>
      <c r="BV15" s="608"/>
      <c r="BW15" s="608"/>
      <c r="BX15" s="608"/>
      <c r="BY15" s="609" t="s">
        <v>30</v>
      </c>
      <c r="BZ15" s="609"/>
      <c r="CA15" s="609"/>
      <c r="CB15" s="609"/>
      <c r="CC15" s="609"/>
      <c r="CD15" s="609"/>
      <c r="CE15" s="609"/>
      <c r="CF15" s="610"/>
      <c r="CG15" s="611">
        <v>20</v>
      </c>
      <c r="CH15" s="607"/>
      <c r="CI15" s="607"/>
      <c r="CJ15" s="607"/>
      <c r="CK15" s="607"/>
      <c r="CL15" s="607"/>
      <c r="CM15" s="607"/>
      <c r="CN15" s="607"/>
      <c r="CO15" s="608" t="s">
        <v>350</v>
      </c>
      <c r="CP15" s="608"/>
      <c r="CQ15" s="608"/>
      <c r="CR15" s="608"/>
      <c r="CS15" s="609" t="s">
        <v>31</v>
      </c>
      <c r="CT15" s="609"/>
      <c r="CU15" s="609"/>
      <c r="CV15" s="609"/>
      <c r="CW15" s="609"/>
      <c r="CX15" s="609"/>
      <c r="CY15" s="609"/>
      <c r="CZ15" s="610"/>
    </row>
    <row r="16" spans="1:104" ht="6.75" customHeight="1" thickBot="1">
      <c r="A16" s="618"/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20"/>
      <c r="M16" s="625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26"/>
      <c r="BD16" s="626"/>
      <c r="BE16" s="626"/>
      <c r="BF16" s="626"/>
      <c r="BG16" s="626"/>
      <c r="BH16" s="626"/>
      <c r="BI16" s="626"/>
      <c r="BJ16" s="626"/>
      <c r="BK16" s="665"/>
      <c r="BL16" s="631"/>
      <c r="BM16" s="629"/>
      <c r="BN16" s="627"/>
      <c r="BO16" s="627"/>
      <c r="BP16" s="627"/>
      <c r="BQ16" s="627"/>
      <c r="BR16" s="627"/>
      <c r="BS16" s="627"/>
      <c r="BT16" s="627"/>
      <c r="BU16" s="627"/>
      <c r="BV16" s="627"/>
      <c r="BW16" s="627"/>
      <c r="BX16" s="627"/>
      <c r="BY16" s="627"/>
      <c r="BZ16" s="627"/>
      <c r="CA16" s="627"/>
      <c r="CB16" s="627"/>
      <c r="CC16" s="627"/>
      <c r="CD16" s="627"/>
      <c r="CE16" s="627"/>
      <c r="CF16" s="628"/>
      <c r="CG16" s="629"/>
      <c r="CH16" s="627"/>
      <c r="CI16" s="627"/>
      <c r="CJ16" s="627"/>
      <c r="CK16" s="627"/>
      <c r="CL16" s="627"/>
      <c r="CM16" s="627"/>
      <c r="CN16" s="627"/>
      <c r="CO16" s="627"/>
      <c r="CP16" s="627"/>
      <c r="CQ16" s="627"/>
      <c r="CR16" s="627"/>
      <c r="CS16" s="627"/>
      <c r="CT16" s="627"/>
      <c r="CU16" s="627"/>
      <c r="CV16" s="627"/>
      <c r="CW16" s="627"/>
      <c r="CX16" s="627"/>
      <c r="CY16" s="627"/>
      <c r="CZ16" s="628"/>
    </row>
    <row r="17" spans="1:104" ht="14.25">
      <c r="A17" s="585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643"/>
      <c r="M17" s="35"/>
      <c r="N17" s="644" t="s">
        <v>353</v>
      </c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180">
        <v>2110</v>
      </c>
      <c r="BM17" s="655">
        <v>8450208</v>
      </c>
      <c r="BN17" s="656"/>
      <c r="BO17" s="656"/>
      <c r="BP17" s="656"/>
      <c r="BQ17" s="656"/>
      <c r="BR17" s="656"/>
      <c r="BS17" s="656"/>
      <c r="BT17" s="656"/>
      <c r="BU17" s="656"/>
      <c r="BV17" s="656"/>
      <c r="BW17" s="656"/>
      <c r="BX17" s="656"/>
      <c r="BY17" s="656"/>
      <c r="BZ17" s="656"/>
      <c r="CA17" s="656"/>
      <c r="CB17" s="656"/>
      <c r="CC17" s="656"/>
      <c r="CD17" s="656"/>
      <c r="CE17" s="656"/>
      <c r="CF17" s="657"/>
      <c r="CG17" s="656">
        <v>6893836</v>
      </c>
      <c r="CH17" s="656"/>
      <c r="CI17" s="656"/>
      <c r="CJ17" s="656"/>
      <c r="CK17" s="656"/>
      <c r="CL17" s="656"/>
      <c r="CM17" s="656"/>
      <c r="CN17" s="656"/>
      <c r="CO17" s="656"/>
      <c r="CP17" s="656"/>
      <c r="CQ17" s="656"/>
      <c r="CR17" s="656"/>
      <c r="CS17" s="656"/>
      <c r="CT17" s="656"/>
      <c r="CU17" s="656"/>
      <c r="CV17" s="656"/>
      <c r="CW17" s="656"/>
      <c r="CX17" s="656"/>
      <c r="CY17" s="656"/>
      <c r="CZ17" s="657"/>
    </row>
    <row r="18" spans="1:104">
      <c r="A18" s="585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643"/>
      <c r="M18" s="658" t="s">
        <v>354</v>
      </c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59"/>
      <c r="AK18" s="659"/>
      <c r="AL18" s="659"/>
      <c r="AM18" s="659"/>
      <c r="AN18" s="659"/>
      <c r="AO18" s="659"/>
      <c r="AP18" s="659"/>
      <c r="AQ18" s="659"/>
      <c r="AR18" s="659"/>
      <c r="AS18" s="659"/>
      <c r="AT18" s="659"/>
      <c r="AU18" s="659"/>
      <c r="AV18" s="659"/>
      <c r="AW18" s="659"/>
      <c r="AX18" s="659"/>
      <c r="AY18" s="659"/>
      <c r="AZ18" s="659"/>
      <c r="BA18" s="659"/>
      <c r="BB18" s="659"/>
      <c r="BC18" s="659"/>
      <c r="BD18" s="659"/>
      <c r="BE18" s="659"/>
      <c r="BF18" s="659"/>
      <c r="BG18" s="659"/>
      <c r="BH18" s="659"/>
      <c r="BI18" s="659"/>
      <c r="BJ18" s="659"/>
      <c r="BK18" s="659"/>
      <c r="BL18" s="181"/>
      <c r="BM18" s="645">
        <v>7131456</v>
      </c>
      <c r="BN18" s="646"/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6"/>
      <c r="CC18" s="646"/>
      <c r="CD18" s="646"/>
      <c r="CE18" s="646"/>
      <c r="CF18" s="647"/>
      <c r="CG18" s="646">
        <v>6074301</v>
      </c>
      <c r="CH18" s="646"/>
      <c r="CI18" s="646"/>
      <c r="CJ18" s="646"/>
      <c r="CK18" s="646"/>
      <c r="CL18" s="646"/>
      <c r="CM18" s="646"/>
      <c r="CN18" s="646"/>
      <c r="CO18" s="646"/>
      <c r="CP18" s="646"/>
      <c r="CQ18" s="646"/>
      <c r="CR18" s="646"/>
      <c r="CS18" s="646"/>
      <c r="CT18" s="646"/>
      <c r="CU18" s="646"/>
      <c r="CV18" s="646"/>
      <c r="CW18" s="646"/>
      <c r="CX18" s="646"/>
      <c r="CY18" s="646"/>
      <c r="CZ18" s="647"/>
    </row>
    <row r="19" spans="1:104">
      <c r="A19" s="585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643"/>
      <c r="M19" s="658" t="s">
        <v>355</v>
      </c>
      <c r="N19" s="659"/>
      <c r="O19" s="659"/>
      <c r="P19" s="659"/>
      <c r="Q19" s="659"/>
      <c r="R19" s="659"/>
      <c r="S19" s="659"/>
      <c r="T19" s="659"/>
      <c r="U19" s="659"/>
      <c r="V19" s="659"/>
      <c r="W19" s="659"/>
      <c r="X19" s="659"/>
      <c r="Y19" s="659"/>
      <c r="Z19" s="659"/>
      <c r="AA19" s="659"/>
      <c r="AB19" s="659"/>
      <c r="AC19" s="659"/>
      <c r="AD19" s="659"/>
      <c r="AE19" s="659"/>
      <c r="AF19" s="659"/>
      <c r="AG19" s="659"/>
      <c r="AH19" s="659"/>
      <c r="AI19" s="659"/>
      <c r="AJ19" s="659"/>
      <c r="AK19" s="659"/>
      <c r="AL19" s="659"/>
      <c r="AM19" s="659"/>
      <c r="AN19" s="659"/>
      <c r="AO19" s="659"/>
      <c r="AP19" s="659"/>
      <c r="AQ19" s="659"/>
      <c r="AR19" s="659"/>
      <c r="AS19" s="659"/>
      <c r="AT19" s="659"/>
      <c r="AU19" s="659"/>
      <c r="AV19" s="659"/>
      <c r="AW19" s="659"/>
      <c r="AX19" s="659"/>
      <c r="AY19" s="659"/>
      <c r="AZ19" s="659"/>
      <c r="BA19" s="659"/>
      <c r="BB19" s="659"/>
      <c r="BC19" s="659"/>
      <c r="BD19" s="659"/>
      <c r="BE19" s="659"/>
      <c r="BF19" s="659"/>
      <c r="BG19" s="659"/>
      <c r="BH19" s="659"/>
      <c r="BI19" s="659"/>
      <c r="BJ19" s="659"/>
      <c r="BK19" s="659"/>
      <c r="BL19" s="181"/>
      <c r="BM19" s="645">
        <v>582421</v>
      </c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  <c r="CE19" s="646"/>
      <c r="CF19" s="647"/>
      <c r="CG19" s="646">
        <v>103565</v>
      </c>
      <c r="CH19" s="646"/>
      <c r="CI19" s="646"/>
      <c r="CJ19" s="646"/>
      <c r="CK19" s="646"/>
      <c r="CL19" s="646"/>
      <c r="CM19" s="646"/>
      <c r="CN19" s="646"/>
      <c r="CO19" s="646"/>
      <c r="CP19" s="646"/>
      <c r="CQ19" s="646"/>
      <c r="CR19" s="646"/>
      <c r="CS19" s="646"/>
      <c r="CT19" s="646"/>
      <c r="CU19" s="646"/>
      <c r="CV19" s="646"/>
      <c r="CW19" s="646"/>
      <c r="CX19" s="646"/>
      <c r="CY19" s="646"/>
      <c r="CZ19" s="647"/>
    </row>
    <row r="20" spans="1:104">
      <c r="A20" s="585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643"/>
      <c r="M20" s="35"/>
      <c r="N20" s="644" t="s">
        <v>357</v>
      </c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4"/>
      <c r="AX20" s="644"/>
      <c r="AY20" s="644"/>
      <c r="AZ20" s="644"/>
      <c r="BA20" s="644"/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182">
        <v>2120</v>
      </c>
      <c r="BM20" s="651" t="s">
        <v>55</v>
      </c>
      <c r="BN20" s="648"/>
      <c r="BO20" s="646">
        <v>10919455</v>
      </c>
      <c r="BP20" s="646"/>
      <c r="BQ20" s="646"/>
      <c r="BR20" s="646"/>
      <c r="BS20" s="646"/>
      <c r="BT20" s="646"/>
      <c r="BU20" s="646"/>
      <c r="BV20" s="646"/>
      <c r="BW20" s="646"/>
      <c r="BX20" s="646"/>
      <c r="BY20" s="646"/>
      <c r="BZ20" s="646"/>
      <c r="CA20" s="646"/>
      <c r="CB20" s="646"/>
      <c r="CC20" s="646"/>
      <c r="CD20" s="646"/>
      <c r="CE20" s="649" t="s">
        <v>56</v>
      </c>
      <c r="CF20" s="650"/>
      <c r="CG20" s="648" t="s">
        <v>55</v>
      </c>
      <c r="CH20" s="648"/>
      <c r="CI20" s="646">
        <v>9633245</v>
      </c>
      <c r="CJ20" s="646"/>
      <c r="CK20" s="646"/>
      <c r="CL20" s="646"/>
      <c r="CM20" s="646"/>
      <c r="CN20" s="646"/>
      <c r="CO20" s="646"/>
      <c r="CP20" s="646"/>
      <c r="CQ20" s="646"/>
      <c r="CR20" s="646"/>
      <c r="CS20" s="646"/>
      <c r="CT20" s="646"/>
      <c r="CU20" s="646"/>
      <c r="CV20" s="646"/>
      <c r="CW20" s="646"/>
      <c r="CX20" s="646"/>
      <c r="CY20" s="649" t="s">
        <v>56</v>
      </c>
      <c r="CZ20" s="650"/>
    </row>
    <row r="21" spans="1:104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643"/>
      <c r="M21" s="658" t="s">
        <v>354</v>
      </c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  <c r="AN21" s="659"/>
      <c r="AO21" s="659"/>
      <c r="AP21" s="659"/>
      <c r="AQ21" s="659"/>
      <c r="AR21" s="659"/>
      <c r="AS21" s="659"/>
      <c r="AT21" s="659"/>
      <c r="AU21" s="659"/>
      <c r="AV21" s="659"/>
      <c r="AW21" s="659"/>
      <c r="AX21" s="659"/>
      <c r="AY21" s="659"/>
      <c r="AZ21" s="659"/>
      <c r="BA21" s="659"/>
      <c r="BB21" s="659"/>
      <c r="BC21" s="659"/>
      <c r="BD21" s="659"/>
      <c r="BE21" s="659"/>
      <c r="BF21" s="659"/>
      <c r="BG21" s="659"/>
      <c r="BH21" s="659"/>
      <c r="BI21" s="659"/>
      <c r="BJ21" s="659"/>
      <c r="BK21" s="659"/>
      <c r="BL21" s="181"/>
      <c r="BM21" s="645">
        <v>9667881</v>
      </c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7"/>
      <c r="CG21" s="646">
        <v>8678465</v>
      </c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7"/>
    </row>
    <row r="22" spans="1:104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643"/>
      <c r="M22" s="658" t="s">
        <v>355</v>
      </c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659"/>
      <c r="BE22" s="659"/>
      <c r="BF22" s="659"/>
      <c r="BG22" s="659"/>
      <c r="BH22" s="659"/>
      <c r="BI22" s="659"/>
      <c r="BJ22" s="659"/>
      <c r="BK22" s="659"/>
      <c r="BL22" s="181"/>
      <c r="BM22" s="645">
        <v>338157</v>
      </c>
      <c r="BN22" s="646"/>
      <c r="BO22" s="646"/>
      <c r="BP22" s="646"/>
      <c r="BQ22" s="646"/>
      <c r="BR22" s="646"/>
      <c r="BS22" s="646"/>
      <c r="BT22" s="646"/>
      <c r="BU22" s="646"/>
      <c r="BV22" s="646"/>
      <c r="BW22" s="646"/>
      <c r="BX22" s="646"/>
      <c r="BY22" s="646"/>
      <c r="BZ22" s="646"/>
      <c r="CA22" s="646"/>
      <c r="CB22" s="646"/>
      <c r="CC22" s="646"/>
      <c r="CD22" s="646"/>
      <c r="CE22" s="646"/>
      <c r="CF22" s="647"/>
      <c r="CG22" s="646">
        <v>175249</v>
      </c>
      <c r="CH22" s="646"/>
      <c r="CI22" s="646"/>
      <c r="CJ22" s="646"/>
      <c r="CK22" s="646"/>
      <c r="CL22" s="646"/>
      <c r="CM22" s="646"/>
      <c r="CN22" s="646"/>
      <c r="CO22" s="646"/>
      <c r="CP22" s="646"/>
      <c r="CQ22" s="646"/>
      <c r="CR22" s="646"/>
      <c r="CS22" s="646"/>
      <c r="CT22" s="646"/>
      <c r="CU22" s="646"/>
      <c r="CV22" s="646"/>
      <c r="CW22" s="646"/>
      <c r="CX22" s="646"/>
      <c r="CY22" s="646"/>
      <c r="CZ22" s="647"/>
    </row>
    <row r="23" spans="1:104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643"/>
      <c r="M23" s="35"/>
      <c r="N23" s="644" t="s">
        <v>90</v>
      </c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644"/>
      <c r="AS23" s="644"/>
      <c r="AT23" s="644"/>
      <c r="AU23" s="644"/>
      <c r="AV23" s="644"/>
      <c r="AW23" s="644"/>
      <c r="AX23" s="644"/>
      <c r="AY23" s="644"/>
      <c r="AZ23" s="644"/>
      <c r="BA23" s="644"/>
      <c r="BB23" s="644"/>
      <c r="BC23" s="644"/>
      <c r="BD23" s="644"/>
      <c r="BE23" s="644"/>
      <c r="BF23" s="644"/>
      <c r="BG23" s="644"/>
      <c r="BH23" s="644"/>
      <c r="BI23" s="644"/>
      <c r="BJ23" s="644"/>
      <c r="BK23" s="644"/>
      <c r="BL23" s="181">
        <v>2100</v>
      </c>
      <c r="BM23" s="651" t="s">
        <v>55</v>
      </c>
      <c r="BN23" s="648"/>
      <c r="BO23" s="646">
        <v>2469247</v>
      </c>
      <c r="BP23" s="646"/>
      <c r="BQ23" s="646"/>
      <c r="BR23" s="646"/>
      <c r="BS23" s="646"/>
      <c r="BT23" s="646"/>
      <c r="BU23" s="646"/>
      <c r="BV23" s="646"/>
      <c r="BW23" s="646"/>
      <c r="BX23" s="646"/>
      <c r="BY23" s="646"/>
      <c r="BZ23" s="646"/>
      <c r="CA23" s="646"/>
      <c r="CB23" s="646"/>
      <c r="CC23" s="646"/>
      <c r="CD23" s="646"/>
      <c r="CE23" s="649" t="s">
        <v>56</v>
      </c>
      <c r="CF23" s="650"/>
      <c r="CG23" s="651" t="s">
        <v>55</v>
      </c>
      <c r="CH23" s="648"/>
      <c r="CI23" s="646">
        <v>2739409</v>
      </c>
      <c r="CJ23" s="646"/>
      <c r="CK23" s="646"/>
      <c r="CL23" s="646"/>
      <c r="CM23" s="646"/>
      <c r="CN23" s="646"/>
      <c r="CO23" s="646"/>
      <c r="CP23" s="646"/>
      <c r="CQ23" s="646"/>
      <c r="CR23" s="646"/>
      <c r="CS23" s="646"/>
      <c r="CT23" s="646"/>
      <c r="CU23" s="646"/>
      <c r="CV23" s="646"/>
      <c r="CW23" s="646"/>
      <c r="CX23" s="646"/>
      <c r="CY23" s="649" t="s">
        <v>56</v>
      </c>
      <c r="CZ23" s="650"/>
    </row>
    <row r="24" spans="1:104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643"/>
      <c r="M24" s="35"/>
      <c r="N24" s="644" t="s">
        <v>91</v>
      </c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4"/>
      <c r="AL24" s="644"/>
      <c r="AM24" s="644"/>
      <c r="AN24" s="644"/>
      <c r="AO24" s="644"/>
      <c r="AP24" s="644"/>
      <c r="AQ24" s="644"/>
      <c r="AR24" s="644"/>
      <c r="AS24" s="644"/>
      <c r="AT24" s="644"/>
      <c r="AU24" s="644"/>
      <c r="AV24" s="644"/>
      <c r="AW24" s="644"/>
      <c r="AX24" s="644"/>
      <c r="AY24" s="644"/>
      <c r="AZ24" s="644"/>
      <c r="BA24" s="644"/>
      <c r="BB24" s="644"/>
      <c r="BC24" s="644"/>
      <c r="BD24" s="644"/>
      <c r="BE24" s="644"/>
      <c r="BF24" s="644"/>
      <c r="BG24" s="644"/>
      <c r="BH24" s="644"/>
      <c r="BI24" s="644"/>
      <c r="BJ24" s="644"/>
      <c r="BK24" s="644"/>
      <c r="BL24" s="181">
        <v>2210</v>
      </c>
      <c r="BM24" s="651" t="s">
        <v>55</v>
      </c>
      <c r="BN24" s="648"/>
      <c r="BO24" s="646">
        <v>10010</v>
      </c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9" t="s">
        <v>56</v>
      </c>
      <c r="CF24" s="650"/>
      <c r="CG24" s="648" t="s">
        <v>55</v>
      </c>
      <c r="CH24" s="648"/>
      <c r="CI24" s="646">
        <v>1898</v>
      </c>
      <c r="CJ24" s="646"/>
      <c r="CK24" s="646"/>
      <c r="CL24" s="646"/>
      <c r="CM24" s="646"/>
      <c r="CN24" s="646"/>
      <c r="CO24" s="646"/>
      <c r="CP24" s="646"/>
      <c r="CQ24" s="646"/>
      <c r="CR24" s="646"/>
      <c r="CS24" s="646"/>
      <c r="CT24" s="646"/>
      <c r="CU24" s="646"/>
      <c r="CV24" s="646"/>
      <c r="CW24" s="646"/>
      <c r="CX24" s="646"/>
      <c r="CY24" s="649" t="s">
        <v>56</v>
      </c>
      <c r="CZ24" s="650"/>
    </row>
    <row r="25" spans="1:104">
      <c r="A25" s="585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643"/>
      <c r="M25" s="35"/>
      <c r="N25" s="644" t="s">
        <v>92</v>
      </c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  <c r="AI25" s="644"/>
      <c r="AJ25" s="644"/>
      <c r="AK25" s="644"/>
      <c r="AL25" s="644"/>
      <c r="AM25" s="644"/>
      <c r="AN25" s="644"/>
      <c r="AO25" s="644"/>
      <c r="AP25" s="644"/>
      <c r="AQ25" s="644"/>
      <c r="AR25" s="644"/>
      <c r="AS25" s="644"/>
      <c r="AT25" s="644"/>
      <c r="AU25" s="644"/>
      <c r="AV25" s="644"/>
      <c r="AW25" s="644"/>
      <c r="AX25" s="644"/>
      <c r="AY25" s="644"/>
      <c r="AZ25" s="644"/>
      <c r="BA25" s="644"/>
      <c r="BB25" s="644"/>
      <c r="BC25" s="644"/>
      <c r="BD25" s="644"/>
      <c r="BE25" s="644"/>
      <c r="BF25" s="644"/>
      <c r="BG25" s="644"/>
      <c r="BH25" s="644"/>
      <c r="BI25" s="644"/>
      <c r="BJ25" s="644"/>
      <c r="BK25" s="644"/>
      <c r="BL25" s="181">
        <v>2220</v>
      </c>
      <c r="BM25" s="651" t="s">
        <v>55</v>
      </c>
      <c r="BN25" s="648"/>
      <c r="BO25" s="646">
        <v>0</v>
      </c>
      <c r="BP25" s="646"/>
      <c r="BQ25" s="646"/>
      <c r="BR25" s="646"/>
      <c r="BS25" s="646"/>
      <c r="BT25" s="646"/>
      <c r="BU25" s="646"/>
      <c r="BV25" s="646"/>
      <c r="BW25" s="646"/>
      <c r="BX25" s="646"/>
      <c r="BY25" s="646"/>
      <c r="BZ25" s="646"/>
      <c r="CA25" s="646"/>
      <c r="CB25" s="646"/>
      <c r="CC25" s="646"/>
      <c r="CD25" s="646"/>
      <c r="CE25" s="649" t="s">
        <v>56</v>
      </c>
      <c r="CF25" s="650"/>
      <c r="CG25" s="648" t="s">
        <v>55</v>
      </c>
      <c r="CH25" s="648"/>
      <c r="CI25" s="646">
        <v>0</v>
      </c>
      <c r="CJ25" s="646"/>
      <c r="CK25" s="646"/>
      <c r="CL25" s="646"/>
      <c r="CM25" s="646"/>
      <c r="CN25" s="646"/>
      <c r="CO25" s="646"/>
      <c r="CP25" s="646"/>
      <c r="CQ25" s="646"/>
      <c r="CR25" s="646"/>
      <c r="CS25" s="646"/>
      <c r="CT25" s="646"/>
      <c r="CU25" s="646"/>
      <c r="CV25" s="646"/>
      <c r="CW25" s="646"/>
      <c r="CX25" s="646"/>
      <c r="CY25" s="649" t="s">
        <v>56</v>
      </c>
      <c r="CZ25" s="650"/>
    </row>
    <row r="26" spans="1:104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643"/>
      <c r="M26" s="35"/>
      <c r="N26" s="654" t="s">
        <v>93</v>
      </c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4"/>
      <c r="AR26" s="654"/>
      <c r="AS26" s="654"/>
      <c r="AT26" s="654"/>
      <c r="AU26" s="654"/>
      <c r="AV26" s="654"/>
      <c r="AW26" s="654"/>
      <c r="AX26" s="654"/>
      <c r="AY26" s="654"/>
      <c r="AZ26" s="654"/>
      <c r="BA26" s="654"/>
      <c r="BB26" s="654"/>
      <c r="BC26" s="654"/>
      <c r="BD26" s="654"/>
      <c r="BE26" s="654"/>
      <c r="BF26" s="654"/>
      <c r="BG26" s="654"/>
      <c r="BH26" s="654"/>
      <c r="BI26" s="654"/>
      <c r="BJ26" s="654"/>
      <c r="BK26" s="654"/>
      <c r="BL26" s="181">
        <v>2200</v>
      </c>
      <c r="BM26" s="651" t="s">
        <v>55</v>
      </c>
      <c r="BN26" s="648"/>
      <c r="BO26" s="646">
        <v>2479257</v>
      </c>
      <c r="BP26" s="646"/>
      <c r="BQ26" s="646"/>
      <c r="BR26" s="646"/>
      <c r="BS26" s="646"/>
      <c r="BT26" s="646"/>
      <c r="BU26" s="646"/>
      <c r="BV26" s="646"/>
      <c r="BW26" s="646"/>
      <c r="BX26" s="646"/>
      <c r="BY26" s="646"/>
      <c r="BZ26" s="646"/>
      <c r="CA26" s="646"/>
      <c r="CB26" s="646"/>
      <c r="CC26" s="646"/>
      <c r="CD26" s="646"/>
      <c r="CE26" s="649" t="s">
        <v>56</v>
      </c>
      <c r="CF26" s="650"/>
      <c r="CG26" s="648" t="s">
        <v>55</v>
      </c>
      <c r="CH26" s="648"/>
      <c r="CI26" s="646">
        <v>2741307</v>
      </c>
      <c r="CJ26" s="646"/>
      <c r="CK26" s="646"/>
      <c r="CL26" s="646"/>
      <c r="CM26" s="646"/>
      <c r="CN26" s="646"/>
      <c r="CO26" s="646"/>
      <c r="CP26" s="646"/>
      <c r="CQ26" s="646"/>
      <c r="CR26" s="646"/>
      <c r="CS26" s="646"/>
      <c r="CT26" s="646"/>
      <c r="CU26" s="646"/>
      <c r="CV26" s="646"/>
      <c r="CW26" s="646"/>
      <c r="CX26" s="646"/>
      <c r="CY26" s="649" t="s">
        <v>56</v>
      </c>
      <c r="CZ26" s="650"/>
    </row>
    <row r="27" spans="1:104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643"/>
      <c r="M27" s="35"/>
      <c r="N27" s="644" t="s">
        <v>94</v>
      </c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4"/>
      <c r="AN27" s="644"/>
      <c r="AO27" s="644"/>
      <c r="AP27" s="644"/>
      <c r="AQ27" s="644"/>
      <c r="AR27" s="644"/>
      <c r="AS27" s="644"/>
      <c r="AT27" s="644"/>
      <c r="AU27" s="644"/>
      <c r="AV27" s="644"/>
      <c r="AW27" s="644"/>
      <c r="AX27" s="644"/>
      <c r="AY27" s="644"/>
      <c r="AZ27" s="644"/>
      <c r="BA27" s="644"/>
      <c r="BB27" s="644"/>
      <c r="BC27" s="644"/>
      <c r="BD27" s="644"/>
      <c r="BE27" s="644"/>
      <c r="BF27" s="644"/>
      <c r="BG27" s="644"/>
      <c r="BH27" s="644"/>
      <c r="BI27" s="644"/>
      <c r="BJ27" s="644"/>
      <c r="BK27" s="644"/>
      <c r="BL27" s="181">
        <v>2310</v>
      </c>
      <c r="BM27" s="645">
        <v>0</v>
      </c>
      <c r="BN27" s="646"/>
      <c r="BO27" s="646"/>
      <c r="BP27" s="646"/>
      <c r="BQ27" s="646"/>
      <c r="BR27" s="646"/>
      <c r="BS27" s="646"/>
      <c r="BT27" s="646"/>
      <c r="BU27" s="646"/>
      <c r="BV27" s="646"/>
      <c r="BW27" s="646"/>
      <c r="BX27" s="646"/>
      <c r="BY27" s="646"/>
      <c r="BZ27" s="646"/>
      <c r="CA27" s="646"/>
      <c r="CB27" s="646"/>
      <c r="CC27" s="646"/>
      <c r="CD27" s="646"/>
      <c r="CE27" s="646"/>
      <c r="CF27" s="647"/>
      <c r="CG27" s="646">
        <v>0</v>
      </c>
      <c r="CH27" s="646"/>
      <c r="CI27" s="646"/>
      <c r="CJ27" s="646"/>
      <c r="CK27" s="646"/>
      <c r="CL27" s="646"/>
      <c r="CM27" s="646"/>
      <c r="CN27" s="646"/>
      <c r="CO27" s="646"/>
      <c r="CP27" s="646"/>
      <c r="CQ27" s="646"/>
      <c r="CR27" s="646"/>
      <c r="CS27" s="646"/>
      <c r="CT27" s="646"/>
      <c r="CU27" s="646"/>
      <c r="CV27" s="646"/>
      <c r="CW27" s="646"/>
      <c r="CX27" s="646"/>
      <c r="CY27" s="646"/>
      <c r="CZ27" s="647"/>
    </row>
    <row r="28" spans="1:104">
      <c r="A28" s="585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643"/>
      <c r="M28" s="35"/>
      <c r="N28" s="644" t="s">
        <v>95</v>
      </c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4"/>
      <c r="AL28" s="644"/>
      <c r="AM28" s="644"/>
      <c r="AN28" s="644"/>
      <c r="AO28" s="644"/>
      <c r="AP28" s="644"/>
      <c r="AQ28" s="644"/>
      <c r="AR28" s="644"/>
      <c r="AS28" s="644"/>
      <c r="AT28" s="644"/>
      <c r="AU28" s="644"/>
      <c r="AV28" s="644"/>
      <c r="AW28" s="644"/>
      <c r="AX28" s="644"/>
      <c r="AY28" s="644"/>
      <c r="AZ28" s="644"/>
      <c r="BA28" s="644"/>
      <c r="BB28" s="644"/>
      <c r="BC28" s="644"/>
      <c r="BD28" s="644"/>
      <c r="BE28" s="644"/>
      <c r="BF28" s="644"/>
      <c r="BG28" s="644"/>
      <c r="BH28" s="644"/>
      <c r="BI28" s="644"/>
      <c r="BJ28" s="644"/>
      <c r="BK28" s="644"/>
      <c r="BL28" s="181">
        <v>2320</v>
      </c>
      <c r="BM28" s="645">
        <v>10</v>
      </c>
      <c r="BN28" s="646"/>
      <c r="BO28" s="646"/>
      <c r="BP28" s="646"/>
      <c r="BQ28" s="646"/>
      <c r="BR28" s="646"/>
      <c r="BS28" s="646"/>
      <c r="BT28" s="646"/>
      <c r="BU28" s="646"/>
      <c r="BV28" s="646"/>
      <c r="BW28" s="646"/>
      <c r="BX28" s="646"/>
      <c r="BY28" s="646"/>
      <c r="BZ28" s="646"/>
      <c r="CA28" s="646"/>
      <c r="CB28" s="646"/>
      <c r="CC28" s="646"/>
      <c r="CD28" s="646"/>
      <c r="CE28" s="646"/>
      <c r="CF28" s="647"/>
      <c r="CG28" s="646">
        <v>2</v>
      </c>
      <c r="CH28" s="646"/>
      <c r="CI28" s="646"/>
      <c r="CJ28" s="646"/>
      <c r="CK28" s="646"/>
      <c r="CL28" s="646"/>
      <c r="CM28" s="646"/>
      <c r="CN28" s="646"/>
      <c r="CO28" s="646"/>
      <c r="CP28" s="646"/>
      <c r="CQ28" s="646"/>
      <c r="CR28" s="646"/>
      <c r="CS28" s="646"/>
      <c r="CT28" s="646"/>
      <c r="CU28" s="646"/>
      <c r="CV28" s="646"/>
      <c r="CW28" s="646"/>
      <c r="CX28" s="646"/>
      <c r="CY28" s="646"/>
      <c r="CZ28" s="647"/>
    </row>
    <row r="29" spans="1:104">
      <c r="A29" s="585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643"/>
      <c r="M29" s="35"/>
      <c r="N29" s="644" t="s">
        <v>96</v>
      </c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4"/>
      <c r="AU29" s="644"/>
      <c r="AV29" s="644"/>
      <c r="AW29" s="644"/>
      <c r="AX29" s="644"/>
      <c r="AY29" s="644"/>
      <c r="AZ29" s="644"/>
      <c r="BA29" s="644"/>
      <c r="BB29" s="644"/>
      <c r="BC29" s="644"/>
      <c r="BD29" s="644"/>
      <c r="BE29" s="644"/>
      <c r="BF29" s="644"/>
      <c r="BG29" s="644"/>
      <c r="BH29" s="644"/>
      <c r="BI29" s="644"/>
      <c r="BJ29" s="644"/>
      <c r="BK29" s="644"/>
      <c r="BL29" s="181">
        <v>2330</v>
      </c>
      <c r="BM29" s="651" t="s">
        <v>55</v>
      </c>
      <c r="BN29" s="648"/>
      <c r="BO29" s="646">
        <v>91517</v>
      </c>
      <c r="BP29" s="646"/>
      <c r="BQ29" s="646"/>
      <c r="BR29" s="646"/>
      <c r="BS29" s="646"/>
      <c r="BT29" s="646"/>
      <c r="BU29" s="646"/>
      <c r="BV29" s="646"/>
      <c r="BW29" s="646"/>
      <c r="BX29" s="646"/>
      <c r="BY29" s="646"/>
      <c r="BZ29" s="646"/>
      <c r="CA29" s="646"/>
      <c r="CB29" s="646"/>
      <c r="CC29" s="646"/>
      <c r="CD29" s="646"/>
      <c r="CE29" s="649" t="s">
        <v>56</v>
      </c>
      <c r="CF29" s="650"/>
      <c r="CG29" s="648" t="s">
        <v>55</v>
      </c>
      <c r="CH29" s="648"/>
      <c r="CI29" s="646">
        <v>65513</v>
      </c>
      <c r="CJ29" s="646"/>
      <c r="CK29" s="646"/>
      <c r="CL29" s="646"/>
      <c r="CM29" s="646"/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49" t="s">
        <v>56</v>
      </c>
      <c r="CZ29" s="650"/>
    </row>
    <row r="30" spans="1:104">
      <c r="A30" s="585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643"/>
      <c r="M30" s="35"/>
      <c r="N30" s="644" t="s">
        <v>97</v>
      </c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644"/>
      <c r="AJ30" s="644"/>
      <c r="AK30" s="644"/>
      <c r="AL30" s="644"/>
      <c r="AM30" s="644"/>
      <c r="AN30" s="644"/>
      <c r="AO30" s="644"/>
      <c r="AP30" s="644"/>
      <c r="AQ30" s="644"/>
      <c r="AR30" s="644"/>
      <c r="AS30" s="644"/>
      <c r="AT30" s="644"/>
      <c r="AU30" s="644"/>
      <c r="AV30" s="644"/>
      <c r="AW30" s="644"/>
      <c r="AX30" s="644"/>
      <c r="AY30" s="644"/>
      <c r="AZ30" s="644"/>
      <c r="BA30" s="644"/>
      <c r="BB30" s="644"/>
      <c r="BC30" s="644"/>
      <c r="BD30" s="644"/>
      <c r="BE30" s="644"/>
      <c r="BF30" s="644"/>
      <c r="BG30" s="644"/>
      <c r="BH30" s="644"/>
      <c r="BI30" s="644"/>
      <c r="BJ30" s="644"/>
      <c r="BK30" s="644"/>
      <c r="BL30" s="181">
        <v>2340</v>
      </c>
      <c r="BM30" s="645">
        <v>3548153</v>
      </c>
      <c r="BN30" s="646"/>
      <c r="BO30" s="646"/>
      <c r="BP30" s="646"/>
      <c r="BQ30" s="646"/>
      <c r="BR30" s="646"/>
      <c r="BS30" s="646"/>
      <c r="BT30" s="646"/>
      <c r="BU30" s="646"/>
      <c r="BV30" s="646"/>
      <c r="BW30" s="646"/>
      <c r="BX30" s="646"/>
      <c r="BY30" s="646"/>
      <c r="BZ30" s="646"/>
      <c r="CA30" s="646"/>
      <c r="CB30" s="646"/>
      <c r="CC30" s="646"/>
      <c r="CD30" s="646"/>
      <c r="CE30" s="646"/>
      <c r="CF30" s="647"/>
      <c r="CG30" s="646">
        <v>4059519</v>
      </c>
      <c r="CH30" s="646"/>
      <c r="CI30" s="646"/>
      <c r="CJ30" s="646"/>
      <c r="CK30" s="646"/>
      <c r="CL30" s="646"/>
      <c r="CM30" s="646"/>
      <c r="CN30" s="646"/>
      <c r="CO30" s="646"/>
      <c r="CP30" s="646"/>
      <c r="CQ30" s="646"/>
      <c r="CR30" s="646"/>
      <c r="CS30" s="646"/>
      <c r="CT30" s="646"/>
      <c r="CU30" s="646"/>
      <c r="CV30" s="646"/>
      <c r="CW30" s="646"/>
      <c r="CX30" s="646"/>
      <c r="CY30" s="646"/>
      <c r="CZ30" s="647"/>
    </row>
    <row r="31" spans="1:104">
      <c r="A31" s="585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643"/>
      <c r="M31" s="35"/>
      <c r="N31" s="644" t="s">
        <v>98</v>
      </c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644"/>
      <c r="Z31" s="644"/>
      <c r="AA31" s="644"/>
      <c r="AB31" s="644"/>
      <c r="AC31" s="644"/>
      <c r="AD31" s="644"/>
      <c r="AE31" s="644"/>
      <c r="AF31" s="644"/>
      <c r="AG31" s="644"/>
      <c r="AH31" s="644"/>
      <c r="AI31" s="644"/>
      <c r="AJ31" s="644"/>
      <c r="AK31" s="644"/>
      <c r="AL31" s="644"/>
      <c r="AM31" s="644"/>
      <c r="AN31" s="644"/>
      <c r="AO31" s="644"/>
      <c r="AP31" s="644"/>
      <c r="AQ31" s="644"/>
      <c r="AR31" s="644"/>
      <c r="AS31" s="644"/>
      <c r="AT31" s="644"/>
      <c r="AU31" s="644"/>
      <c r="AV31" s="644"/>
      <c r="AW31" s="644"/>
      <c r="AX31" s="644"/>
      <c r="AY31" s="644"/>
      <c r="AZ31" s="644"/>
      <c r="BA31" s="644"/>
      <c r="BB31" s="644"/>
      <c r="BC31" s="644"/>
      <c r="BD31" s="644"/>
      <c r="BE31" s="644"/>
      <c r="BF31" s="644"/>
      <c r="BG31" s="644"/>
      <c r="BH31" s="644"/>
      <c r="BI31" s="644"/>
      <c r="BJ31" s="644"/>
      <c r="BK31" s="644"/>
      <c r="BL31" s="181">
        <v>2350</v>
      </c>
      <c r="BM31" s="651" t="s">
        <v>55</v>
      </c>
      <c r="BN31" s="648"/>
      <c r="BO31" s="646">
        <v>1092875</v>
      </c>
      <c r="BP31" s="646"/>
      <c r="BQ31" s="646"/>
      <c r="BR31" s="646"/>
      <c r="BS31" s="646"/>
      <c r="BT31" s="646"/>
      <c r="BU31" s="646"/>
      <c r="BV31" s="646"/>
      <c r="BW31" s="646"/>
      <c r="BX31" s="646"/>
      <c r="BY31" s="646"/>
      <c r="BZ31" s="646"/>
      <c r="CA31" s="646"/>
      <c r="CB31" s="646"/>
      <c r="CC31" s="646"/>
      <c r="CD31" s="646"/>
      <c r="CE31" s="649" t="s">
        <v>56</v>
      </c>
      <c r="CF31" s="650"/>
      <c r="CG31" s="648" t="s">
        <v>55</v>
      </c>
      <c r="CH31" s="648"/>
      <c r="CI31" s="646">
        <v>597754</v>
      </c>
      <c r="CJ31" s="646"/>
      <c r="CK31" s="646"/>
      <c r="CL31" s="646"/>
      <c r="CM31" s="646"/>
      <c r="CN31" s="646"/>
      <c r="CO31" s="646"/>
      <c r="CP31" s="646"/>
      <c r="CQ31" s="646"/>
      <c r="CR31" s="646"/>
      <c r="CS31" s="646"/>
      <c r="CT31" s="646"/>
      <c r="CU31" s="646"/>
      <c r="CV31" s="646"/>
      <c r="CW31" s="646"/>
      <c r="CX31" s="646"/>
      <c r="CY31" s="649" t="s">
        <v>56</v>
      </c>
      <c r="CZ31" s="650"/>
    </row>
    <row r="32" spans="1:104">
      <c r="A32" s="585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643"/>
      <c r="M32" s="35"/>
      <c r="N32" s="654" t="s">
        <v>99</v>
      </c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4"/>
      <c r="BH32" s="654"/>
      <c r="BI32" s="654"/>
      <c r="BJ32" s="654"/>
      <c r="BK32" s="654"/>
      <c r="BL32" s="181">
        <v>2300</v>
      </c>
      <c r="BM32" s="651" t="s">
        <v>55</v>
      </c>
      <c r="BN32" s="648"/>
      <c r="BO32" s="646">
        <v>115486</v>
      </c>
      <c r="BP32" s="646"/>
      <c r="BQ32" s="646"/>
      <c r="BR32" s="646"/>
      <c r="BS32" s="646"/>
      <c r="BT32" s="646"/>
      <c r="BU32" s="646"/>
      <c r="BV32" s="646"/>
      <c r="BW32" s="646"/>
      <c r="BX32" s="646"/>
      <c r="BY32" s="646"/>
      <c r="BZ32" s="646"/>
      <c r="CA32" s="646"/>
      <c r="CB32" s="646"/>
      <c r="CC32" s="646"/>
      <c r="CD32" s="646"/>
      <c r="CE32" s="649" t="s">
        <v>56</v>
      </c>
      <c r="CF32" s="650"/>
      <c r="CG32" s="646">
        <v>654947</v>
      </c>
      <c r="CH32" s="646"/>
      <c r="CI32" s="646"/>
      <c r="CJ32" s="646"/>
      <c r="CK32" s="646"/>
      <c r="CL32" s="646"/>
      <c r="CM32" s="646"/>
      <c r="CN32" s="646"/>
      <c r="CO32" s="646"/>
      <c r="CP32" s="646"/>
      <c r="CQ32" s="646"/>
      <c r="CR32" s="646"/>
      <c r="CS32" s="646"/>
      <c r="CT32" s="646"/>
      <c r="CU32" s="646"/>
      <c r="CV32" s="646"/>
      <c r="CW32" s="646"/>
      <c r="CX32" s="646"/>
      <c r="CY32" s="646"/>
      <c r="CZ32" s="647"/>
    </row>
    <row r="33" spans="1:104">
      <c r="A33" s="585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643"/>
      <c r="M33" s="35"/>
      <c r="N33" s="644" t="s">
        <v>100</v>
      </c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4"/>
      <c r="AK33" s="644"/>
      <c r="AL33" s="644"/>
      <c r="AM33" s="644"/>
      <c r="AN33" s="644"/>
      <c r="AO33" s="644"/>
      <c r="AP33" s="644"/>
      <c r="AQ33" s="644"/>
      <c r="AR33" s="644"/>
      <c r="AS33" s="644"/>
      <c r="AT33" s="644"/>
      <c r="AU33" s="644"/>
      <c r="AV33" s="644"/>
      <c r="AW33" s="644"/>
      <c r="AX33" s="644"/>
      <c r="AY33" s="644"/>
      <c r="AZ33" s="644"/>
      <c r="BA33" s="644"/>
      <c r="BB33" s="644"/>
      <c r="BC33" s="644"/>
      <c r="BD33" s="644"/>
      <c r="BE33" s="644"/>
      <c r="BF33" s="644"/>
      <c r="BG33" s="644"/>
      <c r="BH33" s="644"/>
      <c r="BI33" s="644"/>
      <c r="BJ33" s="644"/>
      <c r="BK33" s="644"/>
      <c r="BL33" s="181">
        <v>2410</v>
      </c>
      <c r="BM33" s="651" t="s">
        <v>55</v>
      </c>
      <c r="BN33" s="648"/>
      <c r="BO33" s="646">
        <v>0</v>
      </c>
      <c r="BP33" s="646"/>
      <c r="BQ33" s="646"/>
      <c r="BR33" s="646"/>
      <c r="BS33" s="646"/>
      <c r="BT33" s="646"/>
      <c r="BU33" s="646"/>
      <c r="BV33" s="646"/>
      <c r="BW33" s="646"/>
      <c r="BX33" s="646"/>
      <c r="BY33" s="646"/>
      <c r="BZ33" s="646"/>
      <c r="CA33" s="646"/>
      <c r="CB33" s="646"/>
      <c r="CC33" s="646"/>
      <c r="CD33" s="646"/>
      <c r="CE33" s="649" t="s">
        <v>56</v>
      </c>
      <c r="CF33" s="650"/>
      <c r="CG33" s="648" t="s">
        <v>55</v>
      </c>
      <c r="CH33" s="648"/>
      <c r="CI33" s="646">
        <v>17636</v>
      </c>
      <c r="CJ33" s="646"/>
      <c r="CK33" s="646"/>
      <c r="CL33" s="646"/>
      <c r="CM33" s="646"/>
      <c r="CN33" s="646"/>
      <c r="CO33" s="646"/>
      <c r="CP33" s="646"/>
      <c r="CQ33" s="646"/>
      <c r="CR33" s="646"/>
      <c r="CS33" s="646"/>
      <c r="CT33" s="646"/>
      <c r="CU33" s="646"/>
      <c r="CV33" s="646"/>
      <c r="CW33" s="646"/>
      <c r="CX33" s="646"/>
      <c r="CY33" s="649" t="s">
        <v>56</v>
      </c>
      <c r="CZ33" s="650"/>
    </row>
    <row r="34" spans="1:104" ht="25.5" customHeight="1">
      <c r="A34" s="585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643"/>
      <c r="M34" s="35"/>
      <c r="N34" s="652" t="s">
        <v>101</v>
      </c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2"/>
      <c r="AG34" s="652"/>
      <c r="AH34" s="652"/>
      <c r="AI34" s="652"/>
      <c r="AJ34" s="652"/>
      <c r="AK34" s="652"/>
      <c r="AL34" s="652"/>
      <c r="AM34" s="652"/>
      <c r="AN34" s="652"/>
      <c r="AO34" s="652"/>
      <c r="AP34" s="652"/>
      <c r="AQ34" s="652"/>
      <c r="AR34" s="652"/>
      <c r="AS34" s="652"/>
      <c r="AT34" s="652"/>
      <c r="AU34" s="652"/>
      <c r="AV34" s="652"/>
      <c r="AW34" s="652"/>
      <c r="AX34" s="652"/>
      <c r="AY34" s="652"/>
      <c r="AZ34" s="652"/>
      <c r="BA34" s="652"/>
      <c r="BB34" s="652"/>
      <c r="BC34" s="652"/>
      <c r="BD34" s="652"/>
      <c r="BE34" s="652"/>
      <c r="BF34" s="652"/>
      <c r="BG34" s="652"/>
      <c r="BH34" s="652"/>
      <c r="BI34" s="652"/>
      <c r="BJ34" s="652"/>
      <c r="BK34" s="652"/>
      <c r="BL34" s="183">
        <v>2421</v>
      </c>
      <c r="BM34" s="645">
        <v>0</v>
      </c>
      <c r="BN34" s="646"/>
      <c r="BO34" s="646"/>
      <c r="BP34" s="646"/>
      <c r="BQ34" s="646"/>
      <c r="BR34" s="646"/>
      <c r="BS34" s="646"/>
      <c r="BT34" s="646"/>
      <c r="BU34" s="646"/>
      <c r="BV34" s="646"/>
      <c r="BW34" s="646"/>
      <c r="BX34" s="646"/>
      <c r="BY34" s="646"/>
      <c r="BZ34" s="646"/>
      <c r="CA34" s="646"/>
      <c r="CB34" s="646"/>
      <c r="CC34" s="646"/>
      <c r="CD34" s="646"/>
      <c r="CE34" s="646"/>
      <c r="CF34" s="647"/>
      <c r="CG34" s="645">
        <v>0</v>
      </c>
      <c r="CH34" s="646"/>
      <c r="CI34" s="646"/>
      <c r="CJ34" s="646"/>
      <c r="CK34" s="646"/>
      <c r="CL34" s="646"/>
      <c r="CM34" s="646"/>
      <c r="CN34" s="646"/>
      <c r="CO34" s="646"/>
      <c r="CP34" s="646"/>
      <c r="CQ34" s="646"/>
      <c r="CR34" s="646"/>
      <c r="CS34" s="646"/>
      <c r="CT34" s="646"/>
      <c r="CU34" s="646"/>
      <c r="CV34" s="646"/>
      <c r="CW34" s="646"/>
      <c r="CX34" s="646"/>
      <c r="CY34" s="646"/>
      <c r="CZ34" s="653"/>
    </row>
    <row r="35" spans="1:104">
      <c r="A35" s="585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643"/>
      <c r="M35" s="35"/>
      <c r="N35" s="644" t="s">
        <v>102</v>
      </c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4"/>
      <c r="AK35" s="644"/>
      <c r="AL35" s="644"/>
      <c r="AM35" s="644"/>
      <c r="AN35" s="644"/>
      <c r="AO35" s="644"/>
      <c r="AP35" s="644"/>
      <c r="AQ35" s="644"/>
      <c r="AR35" s="644"/>
      <c r="AS35" s="644"/>
      <c r="AT35" s="644"/>
      <c r="AU35" s="644"/>
      <c r="AV35" s="644"/>
      <c r="AW35" s="644"/>
      <c r="AX35" s="644"/>
      <c r="AY35" s="644"/>
      <c r="AZ35" s="644"/>
      <c r="BA35" s="644"/>
      <c r="BB35" s="644"/>
      <c r="BC35" s="644"/>
      <c r="BD35" s="644"/>
      <c r="BE35" s="644"/>
      <c r="BF35" s="644"/>
      <c r="BG35" s="644"/>
      <c r="BH35" s="644"/>
      <c r="BI35" s="644"/>
      <c r="BJ35" s="644"/>
      <c r="BK35" s="644"/>
      <c r="BL35" s="181">
        <v>2430</v>
      </c>
      <c r="BM35" s="645">
        <v>0</v>
      </c>
      <c r="BN35" s="646"/>
      <c r="BO35" s="646"/>
      <c r="BP35" s="646"/>
      <c r="BQ35" s="646"/>
      <c r="BR35" s="646"/>
      <c r="BS35" s="646"/>
      <c r="BT35" s="646"/>
      <c r="BU35" s="646"/>
      <c r="BV35" s="646"/>
      <c r="BW35" s="646"/>
      <c r="BX35" s="646"/>
      <c r="BY35" s="646"/>
      <c r="BZ35" s="646"/>
      <c r="CA35" s="646"/>
      <c r="CB35" s="646"/>
      <c r="CC35" s="646"/>
      <c r="CD35" s="646"/>
      <c r="CE35" s="646"/>
      <c r="CF35" s="647"/>
      <c r="CG35" s="646">
        <v>0</v>
      </c>
      <c r="CH35" s="646"/>
      <c r="CI35" s="646"/>
      <c r="CJ35" s="646"/>
      <c r="CK35" s="646"/>
      <c r="CL35" s="646"/>
      <c r="CM35" s="646"/>
      <c r="CN35" s="646"/>
      <c r="CO35" s="646"/>
      <c r="CP35" s="646"/>
      <c r="CQ35" s="646"/>
      <c r="CR35" s="646"/>
      <c r="CS35" s="646"/>
      <c r="CT35" s="646"/>
      <c r="CU35" s="646"/>
      <c r="CV35" s="646"/>
      <c r="CW35" s="646"/>
      <c r="CX35" s="646"/>
      <c r="CY35" s="646"/>
      <c r="CZ35" s="647"/>
    </row>
    <row r="36" spans="1:104">
      <c r="A36" s="585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643"/>
      <c r="M36" s="35"/>
      <c r="N36" s="644" t="s">
        <v>103</v>
      </c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4"/>
      <c r="AK36" s="644"/>
      <c r="AL36" s="644"/>
      <c r="AM36" s="644"/>
      <c r="AN36" s="644"/>
      <c r="AO36" s="644"/>
      <c r="AP36" s="644"/>
      <c r="AQ36" s="644"/>
      <c r="AR36" s="644"/>
      <c r="AS36" s="644"/>
      <c r="AT36" s="644"/>
      <c r="AU36" s="644"/>
      <c r="AV36" s="644"/>
      <c r="AW36" s="644"/>
      <c r="AX36" s="644"/>
      <c r="AY36" s="644"/>
      <c r="AZ36" s="644"/>
      <c r="BA36" s="644"/>
      <c r="BB36" s="644"/>
      <c r="BC36" s="644"/>
      <c r="BD36" s="644"/>
      <c r="BE36" s="644"/>
      <c r="BF36" s="644"/>
      <c r="BG36" s="644"/>
      <c r="BH36" s="644"/>
      <c r="BI36" s="644"/>
      <c r="BJ36" s="644"/>
      <c r="BK36" s="644"/>
      <c r="BL36" s="181">
        <v>2450</v>
      </c>
      <c r="BM36" s="645">
        <v>48514</v>
      </c>
      <c r="BN36" s="646"/>
      <c r="BO36" s="646"/>
      <c r="BP36" s="646"/>
      <c r="BQ36" s="646"/>
      <c r="BR36" s="646"/>
      <c r="BS36" s="646"/>
      <c r="BT36" s="646"/>
      <c r="BU36" s="646"/>
      <c r="BV36" s="646"/>
      <c r="BW36" s="646"/>
      <c r="BX36" s="646"/>
      <c r="BY36" s="646"/>
      <c r="BZ36" s="646"/>
      <c r="CA36" s="646"/>
      <c r="CB36" s="646"/>
      <c r="CC36" s="646"/>
      <c r="CD36" s="646"/>
      <c r="CE36" s="646"/>
      <c r="CF36" s="647"/>
      <c r="CG36" s="648" t="s">
        <v>55</v>
      </c>
      <c r="CH36" s="648"/>
      <c r="CI36" s="646">
        <v>30871</v>
      </c>
      <c r="CJ36" s="646"/>
      <c r="CK36" s="646"/>
      <c r="CL36" s="646"/>
      <c r="CM36" s="646"/>
      <c r="CN36" s="646"/>
      <c r="CO36" s="646"/>
      <c r="CP36" s="646"/>
      <c r="CQ36" s="646"/>
      <c r="CR36" s="646"/>
      <c r="CS36" s="646"/>
      <c r="CT36" s="646"/>
      <c r="CU36" s="646"/>
      <c r="CV36" s="646"/>
      <c r="CW36" s="646"/>
      <c r="CX36" s="646"/>
      <c r="CY36" s="649" t="s">
        <v>56</v>
      </c>
      <c r="CZ36" s="650"/>
    </row>
    <row r="37" spans="1:104" s="37" customFormat="1" ht="13.5" thickBot="1">
      <c r="A37" s="579"/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635"/>
      <c r="M37" s="36"/>
      <c r="N37" s="636" t="s">
        <v>104</v>
      </c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  <c r="BF37" s="636"/>
      <c r="BG37" s="636"/>
      <c r="BH37" s="636"/>
      <c r="BI37" s="636"/>
      <c r="BJ37" s="636"/>
      <c r="BK37" s="636"/>
      <c r="BL37" s="184">
        <v>2460</v>
      </c>
      <c r="BM37" s="651"/>
      <c r="BN37" s="648"/>
      <c r="BO37" s="646">
        <v>96780</v>
      </c>
      <c r="BP37" s="646"/>
      <c r="BQ37" s="646"/>
      <c r="BR37" s="646"/>
      <c r="BS37" s="646"/>
      <c r="BT37" s="646"/>
      <c r="BU37" s="646"/>
      <c r="BV37" s="646"/>
      <c r="BW37" s="646"/>
      <c r="BX37" s="646"/>
      <c r="BY37" s="646"/>
      <c r="BZ37" s="646"/>
      <c r="CA37" s="646"/>
      <c r="CB37" s="646"/>
      <c r="CC37" s="646"/>
      <c r="CD37" s="646"/>
      <c r="CE37" s="649"/>
      <c r="CF37" s="650"/>
      <c r="CG37" s="637">
        <v>3990</v>
      </c>
      <c r="CH37" s="637"/>
      <c r="CI37" s="637"/>
      <c r="CJ37" s="637"/>
      <c r="CK37" s="637"/>
      <c r="CL37" s="637"/>
      <c r="CM37" s="637"/>
      <c r="CN37" s="637"/>
      <c r="CO37" s="637"/>
      <c r="CP37" s="637"/>
      <c r="CQ37" s="637"/>
      <c r="CR37" s="637"/>
      <c r="CS37" s="637"/>
      <c r="CT37" s="637"/>
      <c r="CU37" s="637"/>
      <c r="CV37" s="637"/>
      <c r="CW37" s="637"/>
      <c r="CX37" s="637"/>
      <c r="CY37" s="637"/>
      <c r="CZ37" s="638"/>
    </row>
    <row r="38" spans="1:104" s="37" customFormat="1" ht="13.5" thickBot="1">
      <c r="A38" s="579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635"/>
      <c r="M38" s="38"/>
      <c r="N38" s="639" t="s">
        <v>105</v>
      </c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39"/>
      <c r="AS38" s="639"/>
      <c r="AT38" s="639"/>
      <c r="AU38" s="639"/>
      <c r="AV38" s="639"/>
      <c r="AW38" s="639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39"/>
      <c r="BJ38" s="639"/>
      <c r="BK38" s="639"/>
      <c r="BL38" s="185">
        <v>2400</v>
      </c>
      <c r="BM38" s="640">
        <v>29808</v>
      </c>
      <c r="BN38" s="641"/>
      <c r="BO38" s="641"/>
      <c r="BP38" s="641"/>
      <c r="BQ38" s="641"/>
      <c r="BR38" s="641"/>
      <c r="BS38" s="641"/>
      <c r="BT38" s="641"/>
      <c r="BU38" s="641"/>
      <c r="BV38" s="641"/>
      <c r="BW38" s="641"/>
      <c r="BX38" s="641"/>
      <c r="BY38" s="641"/>
      <c r="BZ38" s="641"/>
      <c r="CA38" s="641"/>
      <c r="CB38" s="641"/>
      <c r="CC38" s="641"/>
      <c r="CD38" s="641"/>
      <c r="CE38" s="641"/>
      <c r="CF38" s="642"/>
      <c r="CG38" s="641">
        <v>610430</v>
      </c>
      <c r="CH38" s="641"/>
      <c r="CI38" s="641"/>
      <c r="CJ38" s="641"/>
      <c r="CK38" s="641"/>
      <c r="CL38" s="641"/>
      <c r="CM38" s="641"/>
      <c r="CN38" s="641"/>
      <c r="CO38" s="641"/>
      <c r="CP38" s="641"/>
      <c r="CQ38" s="641"/>
      <c r="CR38" s="641"/>
      <c r="CS38" s="641"/>
      <c r="CT38" s="641"/>
      <c r="CU38" s="641"/>
      <c r="CV38" s="641"/>
      <c r="CW38" s="641"/>
      <c r="CX38" s="641"/>
      <c r="CY38" s="641"/>
      <c r="CZ38" s="642"/>
    </row>
    <row r="39" spans="1:104" s="29" customFormat="1" ht="12">
      <c r="BL39" s="179"/>
      <c r="CZ39" s="31" t="s">
        <v>106</v>
      </c>
    </row>
    <row r="40" spans="1:104" s="29" customFormat="1" ht="6" customHeight="1">
      <c r="BL40" s="179"/>
      <c r="CZ40" s="31"/>
    </row>
    <row r="41" spans="1:104" ht="18" customHeight="1">
      <c r="A41" s="612" t="s">
        <v>27</v>
      </c>
      <c r="B41" s="613"/>
      <c r="C41" s="613"/>
      <c r="D41" s="613"/>
      <c r="E41" s="613"/>
      <c r="F41" s="613"/>
      <c r="G41" s="613"/>
      <c r="H41" s="613"/>
      <c r="I41" s="613"/>
      <c r="J41" s="613"/>
      <c r="K41" s="613"/>
      <c r="L41" s="614"/>
      <c r="M41" s="621" t="s">
        <v>28</v>
      </c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  <c r="AR41" s="622"/>
      <c r="AS41" s="622"/>
      <c r="AT41" s="622"/>
      <c r="AU41" s="622"/>
      <c r="AV41" s="622"/>
      <c r="AW41" s="622"/>
      <c r="AX41" s="622"/>
      <c r="AY41" s="622"/>
      <c r="AZ41" s="622"/>
      <c r="BA41" s="622"/>
      <c r="BB41" s="622"/>
      <c r="BC41" s="622"/>
      <c r="BD41" s="622"/>
      <c r="BE41" s="622"/>
      <c r="BF41" s="622"/>
      <c r="BG41" s="622"/>
      <c r="BH41" s="622"/>
      <c r="BI41" s="622"/>
      <c r="BJ41" s="622"/>
      <c r="BK41" s="622"/>
      <c r="BL41" s="630" t="s">
        <v>370</v>
      </c>
      <c r="BM41" s="633" t="s">
        <v>356</v>
      </c>
      <c r="BN41" s="633"/>
      <c r="BO41" s="633"/>
      <c r="BP41" s="633"/>
      <c r="BQ41" s="633"/>
      <c r="BR41" s="633"/>
      <c r="BS41" s="633"/>
      <c r="BT41" s="633"/>
      <c r="BU41" s="633"/>
      <c r="BV41" s="633"/>
      <c r="BW41" s="633"/>
      <c r="BX41" s="633"/>
      <c r="BY41" s="633"/>
      <c r="BZ41" s="633"/>
      <c r="CA41" s="633"/>
      <c r="CB41" s="633"/>
      <c r="CC41" s="633"/>
      <c r="CD41" s="633"/>
      <c r="CE41" s="633"/>
      <c r="CF41" s="634"/>
      <c r="CG41" s="632" t="s">
        <v>356</v>
      </c>
      <c r="CH41" s="633"/>
      <c r="CI41" s="633"/>
      <c r="CJ41" s="633"/>
      <c r="CK41" s="633"/>
      <c r="CL41" s="633"/>
      <c r="CM41" s="633"/>
      <c r="CN41" s="633"/>
      <c r="CO41" s="633"/>
      <c r="CP41" s="633"/>
      <c r="CQ41" s="633"/>
      <c r="CR41" s="633"/>
      <c r="CS41" s="633"/>
      <c r="CT41" s="633"/>
      <c r="CU41" s="633"/>
      <c r="CV41" s="633"/>
      <c r="CW41" s="633"/>
      <c r="CX41" s="633"/>
      <c r="CY41" s="633"/>
      <c r="CZ41" s="634"/>
    </row>
    <row r="42" spans="1:104" ht="14.25">
      <c r="A42" s="615"/>
      <c r="B42" s="616"/>
      <c r="C42" s="616"/>
      <c r="D42" s="616"/>
      <c r="E42" s="616"/>
      <c r="F42" s="616"/>
      <c r="G42" s="616"/>
      <c r="H42" s="616"/>
      <c r="I42" s="616"/>
      <c r="J42" s="616"/>
      <c r="K42" s="616"/>
      <c r="L42" s="617"/>
      <c r="M42" s="623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  <c r="AD42" s="624"/>
      <c r="AE42" s="624"/>
      <c r="AF42" s="624"/>
      <c r="AG42" s="624"/>
      <c r="AH42" s="624"/>
      <c r="AI42" s="624"/>
      <c r="AJ42" s="624"/>
      <c r="AK42" s="624"/>
      <c r="AL42" s="624"/>
      <c r="AM42" s="624"/>
      <c r="AN42" s="624"/>
      <c r="AO42" s="624"/>
      <c r="AP42" s="624"/>
      <c r="AQ42" s="624"/>
      <c r="AR42" s="624"/>
      <c r="AS42" s="624"/>
      <c r="AT42" s="624"/>
      <c r="AU42" s="624"/>
      <c r="AV42" s="624"/>
      <c r="AW42" s="624"/>
      <c r="AX42" s="624"/>
      <c r="AY42" s="624"/>
      <c r="AZ42" s="624"/>
      <c r="BA42" s="624"/>
      <c r="BB42" s="624"/>
      <c r="BC42" s="624"/>
      <c r="BD42" s="624"/>
      <c r="BE42" s="624"/>
      <c r="BF42" s="624"/>
      <c r="BG42" s="624"/>
      <c r="BH42" s="624"/>
      <c r="BI42" s="624"/>
      <c r="BJ42" s="624"/>
      <c r="BK42" s="624"/>
      <c r="BL42" s="631"/>
      <c r="BM42" s="607">
        <v>20</v>
      </c>
      <c r="BN42" s="607"/>
      <c r="BO42" s="607"/>
      <c r="BP42" s="607"/>
      <c r="BQ42" s="607"/>
      <c r="BR42" s="607"/>
      <c r="BS42" s="607"/>
      <c r="BT42" s="607"/>
      <c r="BU42" s="608" t="s">
        <v>352</v>
      </c>
      <c r="BV42" s="608"/>
      <c r="BW42" s="608"/>
      <c r="BX42" s="608"/>
      <c r="BY42" s="609" t="s">
        <v>30</v>
      </c>
      <c r="BZ42" s="609"/>
      <c r="CA42" s="609"/>
      <c r="CB42" s="609"/>
      <c r="CC42" s="609"/>
      <c r="CD42" s="609"/>
      <c r="CE42" s="609"/>
      <c r="CF42" s="610"/>
      <c r="CG42" s="611">
        <v>20</v>
      </c>
      <c r="CH42" s="607"/>
      <c r="CI42" s="607"/>
      <c r="CJ42" s="607"/>
      <c r="CK42" s="607"/>
      <c r="CL42" s="607"/>
      <c r="CM42" s="607"/>
      <c r="CN42" s="607"/>
      <c r="CO42" s="608" t="s">
        <v>350</v>
      </c>
      <c r="CP42" s="608"/>
      <c r="CQ42" s="608"/>
      <c r="CR42" s="608"/>
      <c r="CS42" s="609" t="s">
        <v>31</v>
      </c>
      <c r="CT42" s="609"/>
      <c r="CU42" s="609"/>
      <c r="CV42" s="609"/>
      <c r="CW42" s="609"/>
      <c r="CX42" s="609"/>
      <c r="CY42" s="609"/>
      <c r="CZ42" s="610"/>
    </row>
    <row r="43" spans="1:104" ht="6.75" customHeight="1" thickBot="1">
      <c r="A43" s="618"/>
      <c r="B43" s="619"/>
      <c r="C43" s="619"/>
      <c r="D43" s="619"/>
      <c r="E43" s="619"/>
      <c r="F43" s="619"/>
      <c r="G43" s="619"/>
      <c r="H43" s="619"/>
      <c r="I43" s="619"/>
      <c r="J43" s="619"/>
      <c r="K43" s="619"/>
      <c r="L43" s="620"/>
      <c r="M43" s="625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  <c r="AJ43" s="626"/>
      <c r="AK43" s="626"/>
      <c r="AL43" s="626"/>
      <c r="AM43" s="626"/>
      <c r="AN43" s="626"/>
      <c r="AO43" s="626"/>
      <c r="AP43" s="626"/>
      <c r="AQ43" s="626"/>
      <c r="AR43" s="626"/>
      <c r="AS43" s="626"/>
      <c r="AT43" s="626"/>
      <c r="AU43" s="626"/>
      <c r="AV43" s="626"/>
      <c r="AW43" s="626"/>
      <c r="AX43" s="626"/>
      <c r="AY43" s="626"/>
      <c r="AZ43" s="626"/>
      <c r="BA43" s="626"/>
      <c r="BB43" s="626"/>
      <c r="BC43" s="626"/>
      <c r="BD43" s="626"/>
      <c r="BE43" s="626"/>
      <c r="BF43" s="626"/>
      <c r="BG43" s="626"/>
      <c r="BH43" s="626"/>
      <c r="BI43" s="626"/>
      <c r="BJ43" s="626"/>
      <c r="BK43" s="626"/>
      <c r="BL43" s="631"/>
      <c r="BM43" s="627"/>
      <c r="BN43" s="627"/>
      <c r="BO43" s="627"/>
      <c r="BP43" s="627"/>
      <c r="BQ43" s="627"/>
      <c r="BR43" s="627"/>
      <c r="BS43" s="627"/>
      <c r="BT43" s="627"/>
      <c r="BU43" s="627"/>
      <c r="BV43" s="627"/>
      <c r="BW43" s="627"/>
      <c r="BX43" s="627"/>
      <c r="BY43" s="627"/>
      <c r="BZ43" s="627"/>
      <c r="CA43" s="627"/>
      <c r="CB43" s="627"/>
      <c r="CC43" s="627"/>
      <c r="CD43" s="627"/>
      <c r="CE43" s="627"/>
      <c r="CF43" s="628"/>
      <c r="CG43" s="629"/>
      <c r="CH43" s="627"/>
      <c r="CI43" s="627"/>
      <c r="CJ43" s="627"/>
      <c r="CK43" s="627"/>
      <c r="CL43" s="627"/>
      <c r="CM43" s="627"/>
      <c r="CN43" s="627"/>
      <c r="CO43" s="627"/>
      <c r="CP43" s="627"/>
      <c r="CQ43" s="627"/>
      <c r="CR43" s="627"/>
      <c r="CS43" s="627"/>
      <c r="CT43" s="627"/>
      <c r="CU43" s="627"/>
      <c r="CV43" s="627"/>
      <c r="CW43" s="627"/>
      <c r="CX43" s="627"/>
      <c r="CY43" s="627"/>
      <c r="CZ43" s="628"/>
    </row>
    <row r="44" spans="1:104">
      <c r="A44" s="591"/>
      <c r="B44" s="592"/>
      <c r="C44" s="592"/>
      <c r="D44" s="592"/>
      <c r="E44" s="592"/>
      <c r="F44" s="592"/>
      <c r="G44" s="592"/>
      <c r="H44" s="592"/>
      <c r="I44" s="592"/>
      <c r="J44" s="592"/>
      <c r="K44" s="592"/>
      <c r="L44" s="592"/>
      <c r="M44" s="35"/>
      <c r="N44" s="595" t="s">
        <v>107</v>
      </c>
      <c r="O44" s="595"/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  <c r="AA44" s="595"/>
      <c r="AB44" s="595"/>
      <c r="AC44" s="595"/>
      <c r="AD44" s="595"/>
      <c r="AE44" s="595"/>
      <c r="AF44" s="595"/>
      <c r="AG44" s="595"/>
      <c r="AH44" s="595"/>
      <c r="AI44" s="595"/>
      <c r="AJ44" s="595"/>
      <c r="AK44" s="595"/>
      <c r="AL44" s="595"/>
      <c r="AM44" s="595"/>
      <c r="AN44" s="595"/>
      <c r="AO44" s="595"/>
      <c r="AP44" s="595"/>
      <c r="AQ44" s="595"/>
      <c r="AR44" s="595"/>
      <c r="AS44" s="595"/>
      <c r="AT44" s="595"/>
      <c r="AU44" s="595"/>
      <c r="AV44" s="595"/>
      <c r="AW44" s="595"/>
      <c r="AX44" s="595"/>
      <c r="AY44" s="595"/>
      <c r="AZ44" s="595"/>
      <c r="BA44" s="595"/>
      <c r="BB44" s="595"/>
      <c r="BC44" s="595"/>
      <c r="BD44" s="595"/>
      <c r="BE44" s="595"/>
      <c r="BF44" s="595"/>
      <c r="BG44" s="595"/>
      <c r="BH44" s="595"/>
      <c r="BI44" s="595"/>
      <c r="BJ44" s="595"/>
      <c r="BK44" s="595"/>
      <c r="BL44" s="186"/>
      <c r="BM44" s="596">
        <v>0</v>
      </c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  <c r="BX44" s="597"/>
      <c r="BY44" s="597"/>
      <c r="BZ44" s="597"/>
      <c r="CA44" s="597"/>
      <c r="CB44" s="597"/>
      <c r="CC44" s="597"/>
      <c r="CD44" s="597"/>
      <c r="CE44" s="597"/>
      <c r="CF44" s="598"/>
      <c r="CG44" s="597">
        <v>0</v>
      </c>
      <c r="CH44" s="597"/>
      <c r="CI44" s="597"/>
      <c r="CJ44" s="597"/>
      <c r="CK44" s="597"/>
      <c r="CL44" s="597"/>
      <c r="CM44" s="597"/>
      <c r="CN44" s="597"/>
      <c r="CO44" s="597"/>
      <c r="CP44" s="597"/>
      <c r="CQ44" s="597"/>
      <c r="CR44" s="597"/>
      <c r="CS44" s="597"/>
      <c r="CT44" s="597"/>
      <c r="CU44" s="597"/>
      <c r="CV44" s="597"/>
      <c r="CW44" s="597"/>
      <c r="CX44" s="597"/>
      <c r="CY44" s="597"/>
      <c r="CZ44" s="598"/>
    </row>
    <row r="45" spans="1:104" ht="27.75" customHeight="1">
      <c r="A45" s="593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35"/>
      <c r="N45" s="602" t="s">
        <v>108</v>
      </c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  <c r="AL45" s="602"/>
      <c r="AM45" s="602"/>
      <c r="AN45" s="602"/>
      <c r="AO45" s="602"/>
      <c r="AP45" s="602"/>
      <c r="AQ45" s="602"/>
      <c r="AR45" s="602"/>
      <c r="AS45" s="602"/>
      <c r="AT45" s="602"/>
      <c r="AU45" s="602"/>
      <c r="AV45" s="602"/>
      <c r="AW45" s="602"/>
      <c r="AX45" s="602"/>
      <c r="AY45" s="602"/>
      <c r="AZ45" s="602"/>
      <c r="BA45" s="602"/>
      <c r="BB45" s="602"/>
      <c r="BC45" s="602"/>
      <c r="BD45" s="602"/>
      <c r="BE45" s="602"/>
      <c r="BF45" s="602"/>
      <c r="BG45" s="602"/>
      <c r="BH45" s="602"/>
      <c r="BI45" s="602"/>
      <c r="BJ45" s="602"/>
      <c r="BK45" s="602"/>
      <c r="BL45" s="183">
        <v>2510</v>
      </c>
      <c r="BM45" s="599"/>
      <c r="BN45" s="600"/>
      <c r="BO45" s="600"/>
      <c r="BP45" s="600"/>
      <c r="BQ45" s="600"/>
      <c r="BR45" s="600"/>
      <c r="BS45" s="600"/>
      <c r="BT45" s="600"/>
      <c r="BU45" s="600"/>
      <c r="BV45" s="600"/>
      <c r="BW45" s="600"/>
      <c r="BX45" s="600"/>
      <c r="BY45" s="600"/>
      <c r="BZ45" s="600"/>
      <c r="CA45" s="600"/>
      <c r="CB45" s="600"/>
      <c r="CC45" s="600"/>
      <c r="CD45" s="600"/>
      <c r="CE45" s="600"/>
      <c r="CF45" s="601"/>
      <c r="CG45" s="600"/>
      <c r="CH45" s="600"/>
      <c r="CI45" s="600"/>
      <c r="CJ45" s="600"/>
      <c r="CK45" s="600"/>
      <c r="CL45" s="600"/>
      <c r="CM45" s="600"/>
      <c r="CN45" s="600"/>
      <c r="CO45" s="600"/>
      <c r="CP45" s="600"/>
      <c r="CQ45" s="600"/>
      <c r="CR45" s="600"/>
      <c r="CS45" s="600"/>
      <c r="CT45" s="600"/>
      <c r="CU45" s="600"/>
      <c r="CV45" s="600"/>
      <c r="CW45" s="600"/>
      <c r="CX45" s="600"/>
      <c r="CY45" s="600"/>
      <c r="CZ45" s="601"/>
    </row>
    <row r="46" spans="1:104" ht="25.5" customHeight="1">
      <c r="A46" s="593"/>
      <c r="B46" s="594"/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35"/>
      <c r="N46" s="603" t="s">
        <v>109</v>
      </c>
      <c r="O46" s="603"/>
      <c r="P46" s="603"/>
      <c r="Q46" s="603"/>
      <c r="R46" s="603"/>
      <c r="S46" s="603"/>
      <c r="T46" s="603"/>
      <c r="U46" s="603"/>
      <c r="V46" s="603"/>
      <c r="W46" s="603"/>
      <c r="X46" s="603"/>
      <c r="Y46" s="603"/>
      <c r="Z46" s="603"/>
      <c r="AA46" s="603"/>
      <c r="AB46" s="603"/>
      <c r="AC46" s="603"/>
      <c r="AD46" s="603"/>
      <c r="AE46" s="603"/>
      <c r="AF46" s="603"/>
      <c r="AG46" s="603"/>
      <c r="AH46" s="603"/>
      <c r="AI46" s="603"/>
      <c r="AJ46" s="603"/>
      <c r="AK46" s="603"/>
      <c r="AL46" s="603"/>
      <c r="AM46" s="603"/>
      <c r="AN46" s="603"/>
      <c r="AO46" s="603"/>
      <c r="AP46" s="603"/>
      <c r="AQ46" s="603"/>
      <c r="AR46" s="603"/>
      <c r="AS46" s="603"/>
      <c r="AT46" s="603"/>
      <c r="AU46" s="603"/>
      <c r="AV46" s="603"/>
      <c r="AW46" s="603"/>
      <c r="AX46" s="603"/>
      <c r="AY46" s="603"/>
      <c r="AZ46" s="603"/>
      <c r="BA46" s="603"/>
      <c r="BB46" s="603"/>
      <c r="BC46" s="603"/>
      <c r="BD46" s="603"/>
      <c r="BE46" s="603"/>
      <c r="BF46" s="603"/>
      <c r="BG46" s="603"/>
      <c r="BH46" s="603"/>
      <c r="BI46" s="603"/>
      <c r="BJ46" s="603"/>
      <c r="BK46" s="603"/>
      <c r="BL46" s="183">
        <v>2520</v>
      </c>
      <c r="BM46" s="604">
        <v>6333</v>
      </c>
      <c r="BN46" s="605"/>
      <c r="BO46" s="605"/>
      <c r="BP46" s="605"/>
      <c r="BQ46" s="605"/>
      <c r="BR46" s="605"/>
      <c r="BS46" s="605"/>
      <c r="BT46" s="605"/>
      <c r="BU46" s="605"/>
      <c r="BV46" s="605"/>
      <c r="BW46" s="605"/>
      <c r="BX46" s="605"/>
      <c r="BY46" s="605"/>
      <c r="BZ46" s="605"/>
      <c r="CA46" s="605"/>
      <c r="CB46" s="605"/>
      <c r="CC46" s="605"/>
      <c r="CD46" s="605"/>
      <c r="CE46" s="605"/>
      <c r="CF46" s="606"/>
      <c r="CG46" s="605">
        <v>39394</v>
      </c>
      <c r="CH46" s="605"/>
      <c r="CI46" s="605"/>
      <c r="CJ46" s="605"/>
      <c r="CK46" s="605"/>
      <c r="CL46" s="605"/>
      <c r="CM46" s="605"/>
      <c r="CN46" s="605"/>
      <c r="CO46" s="605"/>
      <c r="CP46" s="605"/>
      <c r="CQ46" s="605"/>
      <c r="CR46" s="605"/>
      <c r="CS46" s="605"/>
      <c r="CT46" s="605"/>
      <c r="CU46" s="605"/>
      <c r="CV46" s="605"/>
      <c r="CW46" s="605"/>
      <c r="CX46" s="605"/>
      <c r="CY46" s="605"/>
      <c r="CZ46" s="606"/>
    </row>
    <row r="47" spans="1:104" ht="14.25">
      <c r="A47" s="585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35"/>
      <c r="N47" s="587" t="s">
        <v>110</v>
      </c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  <c r="AA47" s="587"/>
      <c r="AB47" s="587"/>
      <c r="AC47" s="587"/>
      <c r="AD47" s="587"/>
      <c r="AE47" s="587"/>
      <c r="AF47" s="587"/>
      <c r="AG47" s="587"/>
      <c r="AH47" s="587"/>
      <c r="AI47" s="587"/>
      <c r="AJ47" s="587"/>
      <c r="AK47" s="587"/>
      <c r="AL47" s="587"/>
      <c r="AM47" s="587"/>
      <c r="AN47" s="587"/>
      <c r="AO47" s="587"/>
      <c r="AP47" s="587"/>
      <c r="AQ47" s="587"/>
      <c r="AR47" s="587"/>
      <c r="AS47" s="587"/>
      <c r="AT47" s="587"/>
      <c r="AU47" s="587"/>
      <c r="AV47" s="587"/>
      <c r="AW47" s="587"/>
      <c r="AX47" s="587"/>
      <c r="AY47" s="587"/>
      <c r="AZ47" s="587"/>
      <c r="BA47" s="587"/>
      <c r="BB47" s="587"/>
      <c r="BC47" s="587"/>
      <c r="BD47" s="587"/>
      <c r="BE47" s="587"/>
      <c r="BF47" s="587"/>
      <c r="BG47" s="587"/>
      <c r="BH47" s="587"/>
      <c r="BI47" s="587"/>
      <c r="BJ47" s="587"/>
      <c r="BK47" s="587"/>
      <c r="BL47" s="181">
        <v>2500</v>
      </c>
      <c r="BM47" s="588">
        <f>29808+6333</f>
        <v>36141</v>
      </c>
      <c r="BN47" s="589"/>
      <c r="BO47" s="589"/>
      <c r="BP47" s="589"/>
      <c r="BQ47" s="589"/>
      <c r="BR47" s="589"/>
      <c r="BS47" s="589"/>
      <c r="BT47" s="589"/>
      <c r="BU47" s="589"/>
      <c r="BV47" s="589"/>
      <c r="BW47" s="589"/>
      <c r="BX47" s="589"/>
      <c r="BY47" s="589"/>
      <c r="BZ47" s="589"/>
      <c r="CA47" s="589"/>
      <c r="CB47" s="589"/>
      <c r="CC47" s="589"/>
      <c r="CD47" s="589"/>
      <c r="CE47" s="589"/>
      <c r="CF47" s="590"/>
      <c r="CG47" s="589">
        <f>640430+39394</f>
        <v>679824</v>
      </c>
      <c r="CH47" s="589"/>
      <c r="CI47" s="589"/>
      <c r="CJ47" s="589"/>
      <c r="CK47" s="589"/>
      <c r="CL47" s="589"/>
      <c r="CM47" s="589"/>
      <c r="CN47" s="589"/>
      <c r="CO47" s="589"/>
      <c r="CP47" s="589"/>
      <c r="CQ47" s="589"/>
      <c r="CR47" s="589"/>
      <c r="CS47" s="589"/>
      <c r="CT47" s="589"/>
      <c r="CU47" s="589"/>
      <c r="CV47" s="589"/>
      <c r="CW47" s="589"/>
      <c r="CX47" s="589"/>
      <c r="CY47" s="589"/>
      <c r="CZ47" s="590"/>
    </row>
    <row r="48" spans="1:104">
      <c r="A48" s="585"/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35"/>
      <c r="N48" s="587" t="s">
        <v>111</v>
      </c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587"/>
      <c r="Z48" s="587"/>
      <c r="AA48" s="587"/>
      <c r="AB48" s="587"/>
      <c r="AC48" s="587"/>
      <c r="AD48" s="587"/>
      <c r="AE48" s="587"/>
      <c r="AF48" s="587"/>
      <c r="AG48" s="587"/>
      <c r="AH48" s="587"/>
      <c r="AI48" s="587"/>
      <c r="AJ48" s="587"/>
      <c r="AK48" s="587"/>
      <c r="AL48" s="587"/>
      <c r="AM48" s="587"/>
      <c r="AN48" s="587"/>
      <c r="AO48" s="587"/>
      <c r="AP48" s="587"/>
      <c r="AQ48" s="587"/>
      <c r="AR48" s="587"/>
      <c r="AS48" s="587"/>
      <c r="AT48" s="587"/>
      <c r="AU48" s="587"/>
      <c r="AV48" s="587"/>
      <c r="AW48" s="587"/>
      <c r="AX48" s="587"/>
      <c r="AY48" s="587"/>
      <c r="AZ48" s="587"/>
      <c r="BA48" s="587"/>
      <c r="BB48" s="587"/>
      <c r="BC48" s="587"/>
      <c r="BD48" s="587"/>
      <c r="BE48" s="587"/>
      <c r="BF48" s="587"/>
      <c r="BG48" s="587"/>
      <c r="BH48" s="587"/>
      <c r="BI48" s="587"/>
      <c r="BJ48" s="587"/>
      <c r="BK48" s="587"/>
      <c r="BL48" s="181">
        <v>2900</v>
      </c>
      <c r="BM48" s="588">
        <v>0</v>
      </c>
      <c r="BN48" s="589"/>
      <c r="BO48" s="589"/>
      <c r="BP48" s="589"/>
      <c r="BQ48" s="589"/>
      <c r="BR48" s="589"/>
      <c r="BS48" s="589"/>
      <c r="BT48" s="589"/>
      <c r="BU48" s="589"/>
      <c r="BV48" s="589"/>
      <c r="BW48" s="589"/>
      <c r="BX48" s="589"/>
      <c r="BY48" s="589"/>
      <c r="BZ48" s="589"/>
      <c r="CA48" s="589"/>
      <c r="CB48" s="589"/>
      <c r="CC48" s="589"/>
      <c r="CD48" s="589"/>
      <c r="CE48" s="589"/>
      <c r="CF48" s="590"/>
      <c r="CG48" s="589">
        <v>0</v>
      </c>
      <c r="CH48" s="589"/>
      <c r="CI48" s="589"/>
      <c r="CJ48" s="589"/>
      <c r="CK48" s="589"/>
      <c r="CL48" s="589"/>
      <c r="CM48" s="589"/>
      <c r="CN48" s="589"/>
      <c r="CO48" s="589"/>
      <c r="CP48" s="589"/>
      <c r="CQ48" s="589"/>
      <c r="CR48" s="589"/>
      <c r="CS48" s="589"/>
      <c r="CT48" s="589"/>
      <c r="CU48" s="589"/>
      <c r="CV48" s="589"/>
      <c r="CW48" s="589"/>
      <c r="CX48" s="589"/>
      <c r="CY48" s="589"/>
      <c r="CZ48" s="590"/>
    </row>
    <row r="49" spans="1:104" s="37" customFormat="1" ht="13.5" thickBot="1">
      <c r="A49" s="579"/>
      <c r="B49" s="580"/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38"/>
      <c r="N49" s="581" t="s">
        <v>112</v>
      </c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  <c r="AD49" s="581"/>
      <c r="AE49" s="581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581"/>
      <c r="BC49" s="581"/>
      <c r="BD49" s="581"/>
      <c r="BE49" s="581"/>
      <c r="BF49" s="581"/>
      <c r="BG49" s="581"/>
      <c r="BH49" s="581"/>
      <c r="BI49" s="581"/>
      <c r="BJ49" s="581"/>
      <c r="BK49" s="581"/>
      <c r="BL49" s="184">
        <v>2910</v>
      </c>
      <c r="BM49" s="582">
        <v>0</v>
      </c>
      <c r="BN49" s="583"/>
      <c r="BO49" s="583"/>
      <c r="BP49" s="583"/>
      <c r="BQ49" s="583"/>
      <c r="BR49" s="583"/>
      <c r="BS49" s="583"/>
      <c r="BT49" s="583"/>
      <c r="BU49" s="583"/>
      <c r="BV49" s="583"/>
      <c r="BW49" s="583"/>
      <c r="BX49" s="583"/>
      <c r="BY49" s="583"/>
      <c r="BZ49" s="583"/>
      <c r="CA49" s="583"/>
      <c r="CB49" s="583"/>
      <c r="CC49" s="583"/>
      <c r="CD49" s="583"/>
      <c r="CE49" s="583"/>
      <c r="CF49" s="584"/>
      <c r="CG49" s="583">
        <v>0</v>
      </c>
      <c r="CH49" s="583"/>
      <c r="CI49" s="583"/>
      <c r="CJ49" s="583"/>
      <c r="CK49" s="583"/>
      <c r="CL49" s="583"/>
      <c r="CM49" s="583"/>
      <c r="CN49" s="583"/>
      <c r="CO49" s="583"/>
      <c r="CP49" s="583"/>
      <c r="CQ49" s="583"/>
      <c r="CR49" s="583"/>
      <c r="CS49" s="583"/>
      <c r="CT49" s="583"/>
      <c r="CU49" s="583"/>
      <c r="CV49" s="583"/>
      <c r="CW49" s="583"/>
      <c r="CX49" s="583"/>
      <c r="CY49" s="583"/>
      <c r="CZ49" s="584"/>
    </row>
    <row r="50" spans="1:104" ht="24.75" customHeight="1"/>
    <row r="51" spans="1:104" s="29" customFormat="1" ht="12">
      <c r="BD51" s="29" t="s">
        <v>72</v>
      </c>
      <c r="BL51" s="179"/>
    </row>
    <row r="52" spans="1:104" s="29" customFormat="1" ht="12">
      <c r="A52" s="29" t="s">
        <v>73</v>
      </c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D52" s="577" t="s">
        <v>398</v>
      </c>
      <c r="AE52" s="577"/>
      <c r="AF52" s="577"/>
      <c r="AG52" s="577"/>
      <c r="AH52" s="577"/>
      <c r="AI52" s="577"/>
      <c r="AJ52" s="577"/>
      <c r="AK52" s="577"/>
      <c r="AL52" s="577"/>
      <c r="AM52" s="577"/>
      <c r="AN52" s="577"/>
      <c r="AO52" s="577"/>
      <c r="AP52" s="577"/>
      <c r="AQ52" s="577"/>
      <c r="AR52" s="577"/>
      <c r="AS52" s="577"/>
      <c r="AT52" s="577"/>
      <c r="AU52" s="577"/>
      <c r="AV52" s="577"/>
      <c r="AW52" s="577"/>
      <c r="AX52" s="577"/>
      <c r="AY52" s="577"/>
      <c r="AZ52" s="577"/>
      <c r="BD52" s="29" t="s">
        <v>74</v>
      </c>
      <c r="BL52" s="179"/>
      <c r="BO52" s="577"/>
      <c r="BP52" s="577"/>
      <c r="BQ52" s="577"/>
      <c r="BR52" s="577"/>
      <c r="BS52" s="577"/>
      <c r="BT52" s="577"/>
      <c r="BU52" s="577"/>
      <c r="BV52" s="577"/>
      <c r="BW52" s="577"/>
      <c r="BX52" s="577"/>
      <c r="BY52" s="577"/>
      <c r="BZ52" s="577"/>
      <c r="CA52" s="577"/>
      <c r="CD52" s="577" t="s">
        <v>399</v>
      </c>
      <c r="CE52" s="577"/>
      <c r="CF52" s="577"/>
      <c r="CG52" s="577"/>
      <c r="CH52" s="577"/>
      <c r="CI52" s="577"/>
      <c r="CJ52" s="577"/>
      <c r="CK52" s="577"/>
      <c r="CL52" s="577"/>
      <c r="CM52" s="577"/>
      <c r="CN52" s="577"/>
      <c r="CO52" s="577"/>
      <c r="CP52" s="577"/>
      <c r="CQ52" s="577"/>
      <c r="CR52" s="577"/>
      <c r="CS52" s="577"/>
      <c r="CT52" s="577"/>
      <c r="CU52" s="577"/>
      <c r="CV52" s="577"/>
      <c r="CW52" s="577"/>
      <c r="CX52" s="577"/>
      <c r="CY52" s="577"/>
      <c r="CZ52" s="577"/>
    </row>
    <row r="53" spans="1:104" s="39" customFormat="1" ht="9.75">
      <c r="O53" s="573" t="s">
        <v>75</v>
      </c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D53" s="573" t="s">
        <v>76</v>
      </c>
      <c r="AE53" s="573"/>
      <c r="AF53" s="573"/>
      <c r="AG53" s="573"/>
      <c r="AH53" s="573"/>
      <c r="AI53" s="573"/>
      <c r="AJ53" s="573"/>
      <c r="AK53" s="573"/>
      <c r="AL53" s="573"/>
      <c r="AM53" s="573"/>
      <c r="AN53" s="573"/>
      <c r="AO53" s="573"/>
      <c r="AP53" s="573"/>
      <c r="AQ53" s="573"/>
      <c r="AR53" s="573"/>
      <c r="AS53" s="573"/>
      <c r="AT53" s="573"/>
      <c r="AU53" s="573"/>
      <c r="AV53" s="573"/>
      <c r="AW53" s="573"/>
      <c r="AX53" s="573"/>
      <c r="AY53" s="573"/>
      <c r="AZ53" s="573"/>
      <c r="BO53" s="573" t="s">
        <v>75</v>
      </c>
      <c r="BP53" s="573"/>
      <c r="BQ53" s="573"/>
      <c r="BR53" s="573"/>
      <c r="BS53" s="573"/>
      <c r="BT53" s="573"/>
      <c r="BU53" s="573"/>
      <c r="BV53" s="573"/>
      <c r="BW53" s="573"/>
      <c r="BX53" s="573"/>
      <c r="BY53" s="573"/>
      <c r="BZ53" s="573"/>
      <c r="CA53" s="573"/>
      <c r="CD53" s="573" t="s">
        <v>76</v>
      </c>
      <c r="CE53" s="573"/>
      <c r="CF53" s="573"/>
      <c r="CG53" s="573"/>
      <c r="CH53" s="573"/>
      <c r="CI53" s="573"/>
      <c r="CJ53" s="573"/>
      <c r="CK53" s="573"/>
      <c r="CL53" s="573"/>
      <c r="CM53" s="573"/>
      <c r="CN53" s="573"/>
      <c r="CO53" s="573"/>
      <c r="CP53" s="573"/>
      <c r="CQ53" s="573"/>
      <c r="CR53" s="573"/>
      <c r="CS53" s="573"/>
      <c r="CT53" s="573"/>
      <c r="CU53" s="573"/>
      <c r="CV53" s="573"/>
      <c r="CW53" s="573"/>
      <c r="CX53" s="573"/>
      <c r="CY53" s="573"/>
      <c r="CZ53" s="573"/>
    </row>
    <row r="54" spans="1:104" s="29" customFormat="1" ht="12">
      <c r="A54" s="574" t="s">
        <v>77</v>
      </c>
      <c r="B54" s="574"/>
      <c r="C54" s="575" t="s">
        <v>625</v>
      </c>
      <c r="D54" s="575"/>
      <c r="E54" s="575"/>
      <c r="F54" s="575"/>
      <c r="G54" s="576" t="s">
        <v>77</v>
      </c>
      <c r="H54" s="576"/>
      <c r="J54" s="577" t="s">
        <v>615</v>
      </c>
      <c r="K54" s="577"/>
      <c r="L54" s="577"/>
      <c r="M54" s="577"/>
      <c r="N54" s="577"/>
      <c r="O54" s="577"/>
      <c r="P54" s="577"/>
      <c r="Q54" s="577"/>
      <c r="R54" s="577"/>
      <c r="S54" s="577"/>
      <c r="T54" s="577"/>
      <c r="U54" s="577"/>
      <c r="V54" s="577"/>
      <c r="W54" s="577"/>
      <c r="X54" s="577"/>
      <c r="Y54" s="577"/>
      <c r="Z54" s="574">
        <v>20</v>
      </c>
      <c r="AA54" s="574"/>
      <c r="AB54" s="574"/>
      <c r="AC54" s="574"/>
      <c r="AD54" s="578" t="s">
        <v>359</v>
      </c>
      <c r="AE54" s="578"/>
      <c r="AF54" s="578"/>
      <c r="AH54" s="29" t="s">
        <v>78</v>
      </c>
      <c r="BL54" s="179"/>
    </row>
    <row r="56" spans="1:104" s="39" customFormat="1" ht="9.75">
      <c r="E56" s="39" t="s">
        <v>79</v>
      </c>
    </row>
    <row r="57" spans="1:104" s="39" customFormat="1" ht="9.75">
      <c r="A57" s="40" t="s">
        <v>80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104" s="39" customFormat="1" ht="55.5" customHeight="1">
      <c r="A58" s="572" t="s">
        <v>113</v>
      </c>
      <c r="B58" s="572"/>
      <c r="C58" s="572"/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2"/>
      <c r="W58" s="572"/>
      <c r="X58" s="572"/>
      <c r="Y58" s="572"/>
      <c r="Z58" s="572"/>
      <c r="AA58" s="572"/>
      <c r="AB58" s="572"/>
      <c r="AC58" s="572"/>
      <c r="AD58" s="572"/>
      <c r="AE58" s="572"/>
      <c r="AF58" s="572"/>
      <c r="AG58" s="572"/>
      <c r="AH58" s="572"/>
      <c r="AI58" s="572"/>
      <c r="AJ58" s="572"/>
      <c r="AK58" s="572"/>
      <c r="AL58" s="572"/>
      <c r="AM58" s="572"/>
      <c r="AN58" s="572"/>
      <c r="AO58" s="572"/>
      <c r="AP58" s="572"/>
      <c r="AQ58" s="572"/>
      <c r="AR58" s="572"/>
      <c r="AS58" s="572"/>
      <c r="AT58" s="572"/>
      <c r="AU58" s="572"/>
      <c r="AV58" s="572"/>
      <c r="AW58" s="572"/>
      <c r="AX58" s="572"/>
      <c r="AY58" s="572"/>
      <c r="AZ58" s="572"/>
      <c r="BA58" s="572"/>
      <c r="BB58" s="572"/>
      <c r="BC58" s="572"/>
      <c r="BD58" s="572"/>
      <c r="BE58" s="572"/>
      <c r="BF58" s="572"/>
      <c r="BG58" s="572"/>
      <c r="BH58" s="572"/>
      <c r="BI58" s="572"/>
      <c r="BJ58" s="572"/>
      <c r="BK58" s="572"/>
      <c r="BL58" s="572"/>
      <c r="BM58" s="572"/>
      <c r="BN58" s="572"/>
      <c r="BO58" s="572"/>
      <c r="BP58" s="572"/>
      <c r="BQ58" s="572"/>
      <c r="BR58" s="572"/>
      <c r="BS58" s="572"/>
      <c r="BT58" s="572"/>
      <c r="BU58" s="572"/>
      <c r="BV58" s="572"/>
      <c r="BW58" s="572"/>
      <c r="BX58" s="572"/>
      <c r="BY58" s="572"/>
      <c r="BZ58" s="572"/>
      <c r="CA58" s="572"/>
      <c r="CB58" s="572"/>
      <c r="CC58" s="572"/>
      <c r="CD58" s="572"/>
      <c r="CE58" s="572"/>
      <c r="CF58" s="572"/>
      <c r="CG58" s="572"/>
      <c r="CH58" s="572"/>
      <c r="CI58" s="572"/>
      <c r="CJ58" s="572"/>
      <c r="CK58" s="572"/>
      <c r="CL58" s="572"/>
      <c r="CM58" s="572"/>
      <c r="CN58" s="572"/>
      <c r="CO58" s="572"/>
      <c r="CP58" s="572"/>
      <c r="CQ58" s="572"/>
      <c r="CR58" s="572"/>
      <c r="CS58" s="572"/>
      <c r="CT58" s="572"/>
      <c r="CU58" s="572"/>
      <c r="CV58" s="572"/>
      <c r="CW58" s="572"/>
      <c r="CX58" s="572"/>
      <c r="CY58" s="572"/>
      <c r="CZ58" s="572"/>
    </row>
    <row r="59" spans="1:104" s="39" customFormat="1" ht="9.75">
      <c r="A59" s="40" t="s">
        <v>114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104" s="39" customFormat="1" ht="9.75">
      <c r="A60" s="40" t="s">
        <v>115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104" s="39" customFormat="1" ht="9.75">
      <c r="A61" s="40" t="s">
        <v>116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104" s="39" customFormat="1" ht="27" customHeight="1">
      <c r="A62" s="572" t="s">
        <v>117</v>
      </c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  <c r="AK62" s="572"/>
      <c r="AL62" s="572"/>
      <c r="AM62" s="572"/>
      <c r="AN62" s="572"/>
      <c r="AO62" s="572"/>
      <c r="AP62" s="572"/>
      <c r="AQ62" s="572"/>
      <c r="AR62" s="572"/>
      <c r="AS62" s="572"/>
      <c r="AT62" s="572"/>
      <c r="AU62" s="572"/>
      <c r="AV62" s="572"/>
      <c r="AW62" s="572"/>
      <c r="AX62" s="572"/>
      <c r="AY62" s="572"/>
      <c r="AZ62" s="572"/>
      <c r="BA62" s="572"/>
      <c r="BB62" s="572"/>
      <c r="BC62" s="572"/>
      <c r="BD62" s="572"/>
      <c r="BE62" s="572"/>
      <c r="BF62" s="572"/>
      <c r="BG62" s="572"/>
      <c r="BH62" s="572"/>
      <c r="BI62" s="572"/>
      <c r="BJ62" s="572"/>
      <c r="BK62" s="572"/>
      <c r="BL62" s="572"/>
      <c r="BM62" s="572"/>
      <c r="BN62" s="572"/>
      <c r="BO62" s="572"/>
      <c r="BP62" s="572"/>
      <c r="BQ62" s="572"/>
      <c r="BR62" s="572"/>
      <c r="BS62" s="572"/>
      <c r="BT62" s="572"/>
      <c r="BU62" s="572"/>
      <c r="BV62" s="572"/>
      <c r="BW62" s="572"/>
      <c r="BX62" s="572"/>
      <c r="BY62" s="572"/>
      <c r="BZ62" s="572"/>
      <c r="CA62" s="572"/>
      <c r="CB62" s="572"/>
      <c r="CC62" s="572"/>
      <c r="CD62" s="572"/>
      <c r="CE62" s="572"/>
      <c r="CF62" s="572"/>
      <c r="CG62" s="572"/>
      <c r="CH62" s="572"/>
      <c r="CI62" s="572"/>
      <c r="CJ62" s="572"/>
      <c r="CK62" s="572"/>
      <c r="CL62" s="572"/>
      <c r="CM62" s="572"/>
      <c r="CN62" s="572"/>
      <c r="CO62" s="572"/>
      <c r="CP62" s="572"/>
      <c r="CQ62" s="572"/>
      <c r="CR62" s="572"/>
      <c r="CS62" s="572"/>
      <c r="CT62" s="572"/>
      <c r="CU62" s="572"/>
      <c r="CV62" s="572"/>
      <c r="CW62" s="572"/>
      <c r="CX62" s="572"/>
      <c r="CY62" s="572"/>
      <c r="CZ62" s="572"/>
    </row>
    <row r="63" spans="1:104" ht="3" customHeight="1"/>
  </sheetData>
  <mergeCells count="208">
    <mergeCell ref="BM26:BN26"/>
    <mergeCell ref="BO26:CD26"/>
    <mergeCell ref="CE26:CF26"/>
    <mergeCell ref="BM32:BN32"/>
    <mergeCell ref="BO32:CD32"/>
    <mergeCell ref="BM19:CF19"/>
    <mergeCell ref="CG19:CZ19"/>
    <mergeCell ref="BM21:CF21"/>
    <mergeCell ref="CG21:CZ21"/>
    <mergeCell ref="BM22:CF22"/>
    <mergeCell ref="CG22:CZ22"/>
    <mergeCell ref="BM23:BN23"/>
    <mergeCell ref="BO23:CD23"/>
    <mergeCell ref="CE23:CF23"/>
    <mergeCell ref="CY26:CZ26"/>
    <mergeCell ref="CG23:CH23"/>
    <mergeCell ref="CI23:CX23"/>
    <mergeCell ref="CY23:CZ23"/>
    <mergeCell ref="CI29:CX29"/>
    <mergeCell ref="CY29:CZ29"/>
    <mergeCell ref="CI31:CX31"/>
    <mergeCell ref="CY31:CZ31"/>
    <mergeCell ref="A2:CF2"/>
    <mergeCell ref="AD3:AV3"/>
    <mergeCell ref="AW3:AZ3"/>
    <mergeCell ref="BA3:BD3"/>
    <mergeCell ref="CG3:CZ3"/>
    <mergeCell ref="CG4:CZ4"/>
    <mergeCell ref="CG8:CZ9"/>
    <mergeCell ref="U9:BV9"/>
    <mergeCell ref="BB10:CB10"/>
    <mergeCell ref="CG10:CP11"/>
    <mergeCell ref="CQ10:CZ11"/>
    <mergeCell ref="A11:BM11"/>
    <mergeCell ref="CG5:CL5"/>
    <mergeCell ref="CM5:CT5"/>
    <mergeCell ref="CU5:CZ5"/>
    <mergeCell ref="N6:BS6"/>
    <mergeCell ref="CG6:CZ6"/>
    <mergeCell ref="CG7:CZ7"/>
    <mergeCell ref="BM16:CF16"/>
    <mergeCell ref="CG16:CZ16"/>
    <mergeCell ref="CG12:CZ12"/>
    <mergeCell ref="A14:L16"/>
    <mergeCell ref="M14:BK16"/>
    <mergeCell ref="BM15:BT15"/>
    <mergeCell ref="BM14:CF14"/>
    <mergeCell ref="CG14:CZ14"/>
    <mergeCell ref="CI20:CX20"/>
    <mergeCell ref="CY20:CZ20"/>
    <mergeCell ref="BL14:BL16"/>
    <mergeCell ref="BU15:BX15"/>
    <mergeCell ref="BY15:CF15"/>
    <mergeCell ref="CG15:CN15"/>
    <mergeCell ref="CO15:CR15"/>
    <mergeCell ref="CS15:CZ15"/>
    <mergeCell ref="A23:L23"/>
    <mergeCell ref="N23:BK23"/>
    <mergeCell ref="A17:L17"/>
    <mergeCell ref="N17:BK17"/>
    <mergeCell ref="BM17:CF17"/>
    <mergeCell ref="CG17:CZ17"/>
    <mergeCell ref="A20:L20"/>
    <mergeCell ref="N20:BK20"/>
    <mergeCell ref="BM20:BN20"/>
    <mergeCell ref="BO20:CD20"/>
    <mergeCell ref="CE20:CF20"/>
    <mergeCell ref="CG20:CH20"/>
    <mergeCell ref="A18:L18"/>
    <mergeCell ref="M18:BK18"/>
    <mergeCell ref="BM18:CF18"/>
    <mergeCell ref="CG18:CZ18"/>
    <mergeCell ref="A19:L19"/>
    <mergeCell ref="M19:BK19"/>
    <mergeCell ref="M21:BK21"/>
    <mergeCell ref="M22:BK22"/>
    <mergeCell ref="A21:L21"/>
    <mergeCell ref="A22:L22"/>
    <mergeCell ref="A26:L26"/>
    <mergeCell ref="N26:BK26"/>
    <mergeCell ref="A27:L27"/>
    <mergeCell ref="N27:BK27"/>
    <mergeCell ref="BM27:CF27"/>
    <mergeCell ref="CG27:CZ27"/>
    <mergeCell ref="CI24:CX24"/>
    <mergeCell ref="CY24:CZ24"/>
    <mergeCell ref="A25:L25"/>
    <mergeCell ref="N25:BK25"/>
    <mergeCell ref="BM25:BN25"/>
    <mergeCell ref="BO25:CD25"/>
    <mergeCell ref="CE25:CF25"/>
    <mergeCell ref="CG25:CH25"/>
    <mergeCell ref="CI25:CX25"/>
    <mergeCell ref="CY25:CZ25"/>
    <mergeCell ref="A24:L24"/>
    <mergeCell ref="N24:BK24"/>
    <mergeCell ref="BM24:BN24"/>
    <mergeCell ref="BO24:CD24"/>
    <mergeCell ref="CE24:CF24"/>
    <mergeCell ref="CG24:CH24"/>
    <mergeCell ref="CG26:CH26"/>
    <mergeCell ref="CI26:CX26"/>
    <mergeCell ref="A30:L30"/>
    <mergeCell ref="N30:BK30"/>
    <mergeCell ref="BM30:CF30"/>
    <mergeCell ref="CG30:CZ30"/>
    <mergeCell ref="A28:L28"/>
    <mergeCell ref="N28:BK28"/>
    <mergeCell ref="BM28:CF28"/>
    <mergeCell ref="CG28:CZ28"/>
    <mergeCell ref="A29:L29"/>
    <mergeCell ref="N29:BK29"/>
    <mergeCell ref="BM29:BN29"/>
    <mergeCell ref="BO29:CD29"/>
    <mergeCell ref="CE29:CF29"/>
    <mergeCell ref="CG29:CH29"/>
    <mergeCell ref="A32:L32"/>
    <mergeCell ref="N32:BK32"/>
    <mergeCell ref="CG32:CZ32"/>
    <mergeCell ref="A31:L31"/>
    <mergeCell ref="N31:BK31"/>
    <mergeCell ref="BM31:BN31"/>
    <mergeCell ref="BO31:CD31"/>
    <mergeCell ref="CE31:CF31"/>
    <mergeCell ref="CG31:CH31"/>
    <mergeCell ref="CE32:CF32"/>
    <mergeCell ref="CI33:CX33"/>
    <mergeCell ref="CY33:CZ33"/>
    <mergeCell ref="A34:L34"/>
    <mergeCell ref="N34:BK34"/>
    <mergeCell ref="BM34:CF34"/>
    <mergeCell ref="A33:L33"/>
    <mergeCell ref="N33:BK33"/>
    <mergeCell ref="BM33:BN33"/>
    <mergeCell ref="BO33:CD33"/>
    <mergeCell ref="CE33:CF33"/>
    <mergeCell ref="CG33:CH33"/>
    <mergeCell ref="CG34:CZ34"/>
    <mergeCell ref="A37:L37"/>
    <mergeCell ref="N37:BK37"/>
    <mergeCell ref="CG37:CZ37"/>
    <mergeCell ref="A38:L38"/>
    <mergeCell ref="N38:BK38"/>
    <mergeCell ref="BM38:CF38"/>
    <mergeCell ref="CG38:CZ38"/>
    <mergeCell ref="A35:L35"/>
    <mergeCell ref="N35:BK35"/>
    <mergeCell ref="BM35:CF35"/>
    <mergeCell ref="CG35:CZ35"/>
    <mergeCell ref="A36:L36"/>
    <mergeCell ref="N36:BK36"/>
    <mergeCell ref="BM36:CF36"/>
    <mergeCell ref="CG36:CH36"/>
    <mergeCell ref="CI36:CX36"/>
    <mergeCell ref="CY36:CZ36"/>
    <mergeCell ref="BM37:BN37"/>
    <mergeCell ref="BO37:CD37"/>
    <mergeCell ref="CE37:CF37"/>
    <mergeCell ref="BM42:BT42"/>
    <mergeCell ref="BU42:BX42"/>
    <mergeCell ref="BY42:CF42"/>
    <mergeCell ref="CG42:CN42"/>
    <mergeCell ref="CO42:CR42"/>
    <mergeCell ref="CS42:CZ42"/>
    <mergeCell ref="A41:L43"/>
    <mergeCell ref="M41:BK43"/>
    <mergeCell ref="BM43:CF43"/>
    <mergeCell ref="CG43:CZ43"/>
    <mergeCell ref="BL41:BL43"/>
    <mergeCell ref="CG41:CZ41"/>
    <mergeCell ref="BM41:CF41"/>
    <mergeCell ref="A44:L45"/>
    <mergeCell ref="N44:BK44"/>
    <mergeCell ref="BM44:CF45"/>
    <mergeCell ref="CG44:CZ45"/>
    <mergeCell ref="N45:BK45"/>
    <mergeCell ref="A46:L46"/>
    <mergeCell ref="N46:BK46"/>
    <mergeCell ref="BM46:CF46"/>
    <mergeCell ref="CG46:CZ46"/>
    <mergeCell ref="A49:L49"/>
    <mergeCell ref="N49:BK49"/>
    <mergeCell ref="BM49:CF49"/>
    <mergeCell ref="CG49:CZ49"/>
    <mergeCell ref="O52:AA52"/>
    <mergeCell ref="AD52:AZ52"/>
    <mergeCell ref="BO52:CA52"/>
    <mergeCell ref="CD52:CZ52"/>
    <mergeCell ref="A47:L47"/>
    <mergeCell ref="N47:BK47"/>
    <mergeCell ref="BM47:CF47"/>
    <mergeCell ref="CG47:CZ47"/>
    <mergeCell ref="A48:L48"/>
    <mergeCell ref="N48:BK48"/>
    <mergeCell ref="BM48:CF48"/>
    <mergeCell ref="CG48:CZ48"/>
    <mergeCell ref="A58:CZ58"/>
    <mergeCell ref="A62:CZ62"/>
    <mergeCell ref="O53:AA53"/>
    <mergeCell ref="AD53:AZ53"/>
    <mergeCell ref="BO53:CA53"/>
    <mergeCell ref="CD53:CZ53"/>
    <mergeCell ref="A54:B54"/>
    <mergeCell ref="C54:F54"/>
    <mergeCell ref="G54:H54"/>
    <mergeCell ref="J54:Y54"/>
    <mergeCell ref="Z54:AC54"/>
    <mergeCell ref="AD54:AF54"/>
  </mergeCells>
  <pageMargins left="0.78740157480314965" right="0.6692913385826772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0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75" zoomScaleSheetLayoutView="75" workbookViewId="0">
      <selection activeCell="DE11" sqref="DE11:EF11"/>
    </sheetView>
  </sheetViews>
  <sheetFormatPr defaultColWidth="0.85546875" defaultRowHeight="12" customHeight="1"/>
  <cols>
    <col min="1" max="80" width="0.85546875" style="123"/>
    <col min="81" max="81" width="0.42578125" style="123" customWidth="1"/>
    <col min="82" max="82" width="0.85546875" style="123" hidden="1" customWidth="1"/>
    <col min="83" max="83" width="1.28515625" style="123" customWidth="1"/>
    <col min="84" max="84" width="0.5703125" style="123" customWidth="1"/>
    <col min="85" max="85" width="0.5703125" style="123" hidden="1" customWidth="1"/>
    <col min="86" max="86" width="0.85546875" style="123" hidden="1" customWidth="1"/>
    <col min="87" max="16384" width="0.85546875" style="123"/>
  </cols>
  <sheetData>
    <row r="1" spans="1:162" ht="17.25" customHeight="1"/>
    <row r="2" spans="1:162" s="130" customFormat="1" ht="15">
      <c r="A2" s="1740" t="s">
        <v>563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  <c r="T2" s="1740"/>
      <c r="U2" s="1740"/>
      <c r="V2" s="1740"/>
      <c r="W2" s="1740"/>
      <c r="X2" s="1740"/>
      <c r="Y2" s="1740"/>
      <c r="Z2" s="1740"/>
      <c r="AA2" s="1740"/>
      <c r="AB2" s="1740"/>
      <c r="AC2" s="1740"/>
      <c r="AD2" s="1740"/>
      <c r="AE2" s="1740"/>
      <c r="AF2" s="1740"/>
      <c r="AG2" s="1740"/>
      <c r="AH2" s="1740"/>
      <c r="AI2" s="1740"/>
      <c r="AJ2" s="1740"/>
      <c r="AK2" s="1740"/>
      <c r="AL2" s="1740"/>
      <c r="AM2" s="1740"/>
      <c r="AN2" s="1740"/>
      <c r="AO2" s="1740"/>
      <c r="AP2" s="1740"/>
      <c r="AQ2" s="1740"/>
      <c r="AR2" s="1740"/>
      <c r="AS2" s="1740"/>
      <c r="AT2" s="1740"/>
      <c r="AU2" s="1740"/>
      <c r="AV2" s="1740"/>
      <c r="AW2" s="1740"/>
      <c r="AX2" s="1740"/>
      <c r="AY2" s="1740"/>
      <c r="AZ2" s="1740"/>
      <c r="BA2" s="1740"/>
      <c r="BB2" s="1740"/>
      <c r="BC2" s="1740"/>
      <c r="BD2" s="1740"/>
      <c r="BE2" s="1740"/>
      <c r="BF2" s="1740"/>
      <c r="BG2" s="1740"/>
      <c r="BH2" s="1740"/>
      <c r="BI2" s="1740"/>
      <c r="BJ2" s="1740"/>
      <c r="BK2" s="1740"/>
      <c r="BL2" s="1740"/>
      <c r="BM2" s="1740"/>
      <c r="BN2" s="1740"/>
      <c r="BO2" s="1740"/>
      <c r="BP2" s="1740"/>
      <c r="BQ2" s="1740"/>
      <c r="BR2" s="1740"/>
      <c r="BS2" s="1740"/>
      <c r="BT2" s="1740"/>
      <c r="BU2" s="1740"/>
      <c r="BV2" s="1740"/>
      <c r="BW2" s="1740"/>
      <c r="BX2" s="1740"/>
      <c r="BY2" s="1740"/>
      <c r="BZ2" s="1740"/>
      <c r="CA2" s="1740"/>
      <c r="CB2" s="1740"/>
      <c r="CC2" s="1740"/>
      <c r="CD2" s="1740"/>
      <c r="CE2" s="1740"/>
      <c r="CF2" s="1740"/>
      <c r="CG2" s="1740"/>
      <c r="CH2" s="1740"/>
      <c r="CI2" s="1740"/>
      <c r="CJ2" s="1740"/>
      <c r="CK2" s="1740"/>
      <c r="CL2" s="1740"/>
      <c r="CM2" s="1740"/>
      <c r="CN2" s="1740"/>
      <c r="CO2" s="1740"/>
      <c r="CP2" s="1740"/>
      <c r="CQ2" s="1740"/>
      <c r="CR2" s="1740"/>
      <c r="CS2" s="1740"/>
      <c r="CT2" s="1740"/>
      <c r="CU2" s="1740"/>
      <c r="CV2" s="1740"/>
      <c r="CW2" s="1740"/>
      <c r="CX2" s="1740"/>
      <c r="CY2" s="1740"/>
      <c r="CZ2" s="1740"/>
      <c r="DA2" s="1740"/>
      <c r="DB2" s="1740"/>
      <c r="DC2" s="1740"/>
      <c r="DD2" s="1740"/>
      <c r="DE2" s="1740"/>
      <c r="DF2" s="1740"/>
      <c r="DG2" s="1740"/>
      <c r="DH2" s="1740"/>
      <c r="DI2" s="1740"/>
      <c r="DJ2" s="1740"/>
      <c r="DK2" s="1740"/>
      <c r="DL2" s="1740"/>
      <c r="DM2" s="1740"/>
      <c r="DN2" s="1740"/>
      <c r="DO2" s="1740"/>
      <c r="DP2" s="1740"/>
      <c r="DQ2" s="1740"/>
      <c r="DR2" s="1740"/>
      <c r="DS2" s="1740"/>
      <c r="DT2" s="1740"/>
      <c r="DU2" s="1740"/>
      <c r="DV2" s="1740"/>
      <c r="DW2" s="1740"/>
      <c r="DX2" s="1740"/>
      <c r="DY2" s="1740"/>
      <c r="DZ2" s="1740"/>
      <c r="EA2" s="1740"/>
      <c r="EB2" s="1740"/>
      <c r="EC2" s="1740"/>
      <c r="ED2" s="1740"/>
      <c r="EE2" s="1740"/>
      <c r="EF2" s="1740"/>
    </row>
    <row r="3" spans="1:162" ht="12" customHeight="1">
      <c r="DW3" s="135" t="s">
        <v>514</v>
      </c>
    </row>
    <row r="4" spans="1:162" s="270" customFormat="1" ht="15" customHeight="1">
      <c r="A4" s="1129" t="s">
        <v>127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0"/>
      <c r="AN4" s="1130"/>
      <c r="AO4" s="1130"/>
      <c r="AP4" s="1130"/>
      <c r="AQ4" s="1130"/>
      <c r="AR4" s="1130"/>
      <c r="AS4" s="1130"/>
      <c r="AT4" s="1130"/>
      <c r="AU4" s="1130"/>
      <c r="AV4" s="1130"/>
      <c r="AW4" s="1130"/>
      <c r="AX4" s="1130"/>
      <c r="AY4" s="1130"/>
      <c r="AZ4" s="1130"/>
      <c r="BA4" s="1130"/>
      <c r="BB4" s="1130"/>
      <c r="BC4" s="1130"/>
      <c r="BD4" s="1130"/>
      <c r="BE4" s="1130"/>
      <c r="BF4" s="1130"/>
      <c r="BG4" s="1130"/>
      <c r="BH4" s="1130"/>
      <c r="BI4" s="1130"/>
      <c r="BJ4" s="1130"/>
      <c r="BK4" s="1130"/>
      <c r="BL4" s="1130"/>
      <c r="BM4" s="1130"/>
      <c r="BN4" s="1130"/>
      <c r="BO4" s="1131"/>
      <c r="BP4" s="1130" t="s">
        <v>370</v>
      </c>
      <c r="BQ4" s="1130"/>
      <c r="BR4" s="1130"/>
      <c r="BS4" s="1130"/>
      <c r="BT4" s="1130"/>
      <c r="BU4" s="1130"/>
      <c r="BV4" s="1130"/>
      <c r="BW4" s="1130"/>
      <c r="BX4" s="1130"/>
      <c r="BY4" s="1130"/>
      <c r="BZ4" s="1130"/>
      <c r="CA4" s="1130"/>
      <c r="CB4" s="1131"/>
      <c r="CC4" s="110"/>
      <c r="CD4" s="260"/>
      <c r="CE4" s="260"/>
      <c r="CF4" s="260"/>
      <c r="CG4" s="260"/>
      <c r="CH4" s="260"/>
      <c r="CI4" s="1140" t="s">
        <v>133</v>
      </c>
      <c r="CJ4" s="1140"/>
      <c r="CK4" s="1140"/>
      <c r="CL4" s="1140"/>
      <c r="CM4" s="1140"/>
      <c r="CN4" s="1140"/>
      <c r="CO4" s="544" t="s">
        <v>352</v>
      </c>
      <c r="CP4" s="544"/>
      <c r="CQ4" s="544"/>
      <c r="CR4" s="544"/>
      <c r="CS4" s="544"/>
      <c r="CT4" s="544"/>
      <c r="CU4" s="260" t="s">
        <v>157</v>
      </c>
      <c r="CV4" s="260"/>
      <c r="CW4" s="260"/>
      <c r="CX4" s="260"/>
      <c r="CY4" s="260"/>
      <c r="CZ4" s="260"/>
      <c r="DA4" s="260"/>
      <c r="DB4" s="260"/>
      <c r="DC4" s="260"/>
      <c r="DD4" s="111"/>
      <c r="DE4" s="110"/>
      <c r="DF4" s="260"/>
      <c r="DG4" s="260"/>
      <c r="DH4" s="260"/>
      <c r="DI4" s="260"/>
      <c r="DJ4" s="260"/>
      <c r="DK4" s="1140" t="s">
        <v>133</v>
      </c>
      <c r="DL4" s="1140"/>
      <c r="DM4" s="1140"/>
      <c r="DN4" s="1140"/>
      <c r="DO4" s="1140"/>
      <c r="DP4" s="1140"/>
      <c r="DQ4" s="544" t="s">
        <v>350</v>
      </c>
      <c r="DR4" s="544"/>
      <c r="DS4" s="544"/>
      <c r="DT4" s="544"/>
      <c r="DU4" s="544"/>
      <c r="DV4" s="544"/>
      <c r="DW4" s="260" t="s">
        <v>160</v>
      </c>
      <c r="DX4" s="260"/>
      <c r="DY4" s="260"/>
      <c r="DZ4" s="260"/>
      <c r="EA4" s="260"/>
      <c r="EB4" s="260"/>
      <c r="EC4" s="260"/>
      <c r="ED4" s="260"/>
      <c r="EE4" s="260"/>
      <c r="EF4" s="111"/>
    </row>
    <row r="5" spans="1:162" s="270" customFormat="1" ht="4.5" customHeight="1" thickBot="1">
      <c r="A5" s="1135"/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1136"/>
      <c r="Q5" s="1136"/>
      <c r="R5" s="1136"/>
      <c r="S5" s="1136"/>
      <c r="T5" s="1136"/>
      <c r="U5" s="1136"/>
      <c r="V5" s="1136"/>
      <c r="W5" s="1136"/>
      <c r="X5" s="1136"/>
      <c r="Y5" s="1136"/>
      <c r="Z5" s="1136"/>
      <c r="AA5" s="1136"/>
      <c r="AB5" s="1136"/>
      <c r="AC5" s="1136"/>
      <c r="AD5" s="1136"/>
      <c r="AE5" s="1136"/>
      <c r="AF5" s="1136"/>
      <c r="AG5" s="1136"/>
      <c r="AH5" s="1136"/>
      <c r="AI5" s="1136"/>
      <c r="AJ5" s="1136"/>
      <c r="AK5" s="1136"/>
      <c r="AL5" s="1136"/>
      <c r="AM5" s="1136"/>
      <c r="AN5" s="1136"/>
      <c r="AO5" s="1136"/>
      <c r="AP5" s="1136"/>
      <c r="AQ5" s="1136"/>
      <c r="AR5" s="1136"/>
      <c r="AS5" s="1136"/>
      <c r="AT5" s="1136"/>
      <c r="AU5" s="1136"/>
      <c r="AV5" s="1136"/>
      <c r="AW5" s="1136"/>
      <c r="AX5" s="1136"/>
      <c r="AY5" s="1136"/>
      <c r="AZ5" s="1136"/>
      <c r="BA5" s="1136"/>
      <c r="BB5" s="1136"/>
      <c r="BC5" s="1136"/>
      <c r="BD5" s="1136"/>
      <c r="BE5" s="1136"/>
      <c r="BF5" s="1136"/>
      <c r="BG5" s="1136"/>
      <c r="BH5" s="1136"/>
      <c r="BI5" s="1136"/>
      <c r="BJ5" s="1136"/>
      <c r="BK5" s="1136"/>
      <c r="BL5" s="1136"/>
      <c r="BM5" s="1136"/>
      <c r="BN5" s="1136"/>
      <c r="BO5" s="1137"/>
      <c r="BP5" s="1136"/>
      <c r="BQ5" s="1136"/>
      <c r="BR5" s="1136"/>
      <c r="BS5" s="1136"/>
      <c r="BT5" s="1136"/>
      <c r="BU5" s="1136"/>
      <c r="BV5" s="1136"/>
      <c r="BW5" s="1136"/>
      <c r="BX5" s="1136"/>
      <c r="BY5" s="1136"/>
      <c r="BZ5" s="1136"/>
      <c r="CA5" s="1136"/>
      <c r="CB5" s="1137"/>
      <c r="CC5" s="113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4"/>
      <c r="DE5" s="113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4"/>
    </row>
    <row r="6" spans="1:162" s="269" customFormat="1" ht="14.25" customHeight="1">
      <c r="A6" s="108"/>
      <c r="B6" s="1174" t="s">
        <v>316</v>
      </c>
      <c r="C6" s="1174"/>
      <c r="D6" s="1174"/>
      <c r="E6" s="1174"/>
      <c r="F6" s="1174"/>
      <c r="G6" s="1174"/>
      <c r="H6" s="1174"/>
      <c r="I6" s="1174"/>
      <c r="J6" s="1174"/>
      <c r="K6" s="1174"/>
      <c r="L6" s="1174"/>
      <c r="M6" s="1174"/>
      <c r="N6" s="1174"/>
      <c r="O6" s="1174"/>
      <c r="P6" s="1174"/>
      <c r="Q6" s="1174"/>
      <c r="R6" s="1174"/>
      <c r="S6" s="1174"/>
      <c r="T6" s="1174"/>
      <c r="U6" s="1174"/>
      <c r="V6" s="1174"/>
      <c r="W6" s="1174"/>
      <c r="X6" s="1174"/>
      <c r="Y6" s="1174"/>
      <c r="Z6" s="1174"/>
      <c r="AA6" s="1174"/>
      <c r="AB6" s="1174"/>
      <c r="AC6" s="1174"/>
      <c r="AD6" s="1174"/>
      <c r="AE6" s="1174"/>
      <c r="AF6" s="1174"/>
      <c r="AG6" s="1174"/>
      <c r="AH6" s="1174"/>
      <c r="AI6" s="1174"/>
      <c r="AJ6" s="1174"/>
      <c r="AK6" s="1174"/>
      <c r="AL6" s="1174"/>
      <c r="AM6" s="1174"/>
      <c r="AN6" s="1174"/>
      <c r="AO6" s="1174"/>
      <c r="AP6" s="1174"/>
      <c r="AQ6" s="1174"/>
      <c r="AR6" s="1174"/>
      <c r="AS6" s="1174"/>
      <c r="AT6" s="1174"/>
      <c r="AU6" s="1174"/>
      <c r="AV6" s="1174"/>
      <c r="AW6" s="1174"/>
      <c r="AX6" s="1174"/>
      <c r="AY6" s="1174"/>
      <c r="AZ6" s="1174"/>
      <c r="BA6" s="1174"/>
      <c r="BB6" s="1174"/>
      <c r="BC6" s="1174"/>
      <c r="BD6" s="1174"/>
      <c r="BE6" s="1174"/>
      <c r="BF6" s="1174"/>
      <c r="BG6" s="1174"/>
      <c r="BH6" s="1174"/>
      <c r="BI6" s="1174"/>
      <c r="BJ6" s="1174"/>
      <c r="BK6" s="1174"/>
      <c r="BL6" s="1174"/>
      <c r="BM6" s="1174"/>
      <c r="BN6" s="1174"/>
      <c r="BO6" s="2183"/>
      <c r="BP6" s="1684">
        <v>5610</v>
      </c>
      <c r="BQ6" s="1684"/>
      <c r="BR6" s="1684"/>
      <c r="BS6" s="1684"/>
      <c r="BT6" s="1684"/>
      <c r="BU6" s="1684"/>
      <c r="BV6" s="1684"/>
      <c r="BW6" s="1684"/>
      <c r="BX6" s="1684"/>
      <c r="BY6" s="1684"/>
      <c r="BZ6" s="1684"/>
      <c r="CA6" s="1684"/>
      <c r="CB6" s="430"/>
      <c r="CC6" s="2184"/>
      <c r="CD6" s="2177"/>
      <c r="CE6" s="2177"/>
      <c r="CF6" s="2177"/>
      <c r="CG6" s="2177"/>
      <c r="CH6" s="2177"/>
      <c r="CI6" s="341"/>
      <c r="CJ6" s="2185" t="s">
        <v>564</v>
      </c>
      <c r="CK6" s="2185"/>
      <c r="CL6" s="2177">
        <f>6759408+449281</f>
        <v>7208689</v>
      </c>
      <c r="CM6" s="2177"/>
      <c r="CN6" s="2177"/>
      <c r="CO6" s="2177"/>
      <c r="CP6" s="2177"/>
      <c r="CQ6" s="2177"/>
      <c r="CR6" s="2177"/>
      <c r="CS6" s="2177"/>
      <c r="CT6" s="2177"/>
      <c r="CU6" s="2177"/>
      <c r="CV6" s="2177"/>
      <c r="CW6" s="2177"/>
      <c r="CX6" s="2177"/>
      <c r="CY6" s="2177"/>
      <c r="CZ6" s="2177"/>
      <c r="DA6" s="341"/>
      <c r="DB6" s="341"/>
      <c r="DC6" s="341"/>
      <c r="DD6" s="342"/>
      <c r="DE6" s="343"/>
      <c r="DF6" s="344"/>
      <c r="DG6" s="344"/>
      <c r="DH6" s="2177" t="s">
        <v>565</v>
      </c>
      <c r="DI6" s="2177"/>
      <c r="DJ6" s="2177"/>
      <c r="DK6" s="2176">
        <f>6155628+460950</f>
        <v>6616578</v>
      </c>
      <c r="DL6" s="2176"/>
      <c r="DM6" s="2176"/>
      <c r="DN6" s="2176"/>
      <c r="DO6" s="2176"/>
      <c r="DP6" s="2176"/>
      <c r="DQ6" s="2177"/>
      <c r="DR6" s="2177"/>
      <c r="DS6" s="2177"/>
      <c r="DT6" s="2177"/>
      <c r="DU6" s="2177"/>
      <c r="DV6" s="2177"/>
      <c r="DW6" s="2177"/>
      <c r="DX6" s="2177"/>
      <c r="DY6" s="2177"/>
      <c r="DZ6" s="341"/>
      <c r="EA6" s="341"/>
      <c r="EB6" s="341"/>
      <c r="EC6" s="341"/>
      <c r="ED6" s="341"/>
      <c r="EE6" s="341"/>
      <c r="EF6" s="345"/>
      <c r="EG6" s="1829"/>
      <c r="EH6" s="1829"/>
      <c r="EI6" s="1829"/>
      <c r="EJ6" s="1829"/>
      <c r="EK6" s="1829"/>
      <c r="EL6" s="1829"/>
      <c r="EM6" s="1829"/>
      <c r="EN6" s="1829"/>
      <c r="EO6" s="1829"/>
      <c r="EP6" s="1829"/>
      <c r="EQ6" s="1829"/>
      <c r="ER6" s="1829"/>
      <c r="ES6" s="1829"/>
      <c r="ET6" s="1829"/>
      <c r="EU6" s="1829"/>
      <c r="EV6" s="1829"/>
      <c r="EW6" s="1829"/>
      <c r="EX6" s="1829"/>
      <c r="EY6" s="1829"/>
      <c r="EZ6" s="1829"/>
      <c r="FA6" s="1829"/>
      <c r="FB6" s="1829"/>
      <c r="FC6" s="1829"/>
      <c r="FD6" s="1829"/>
      <c r="FE6" s="1829"/>
      <c r="FF6" s="1829"/>
    </row>
    <row r="7" spans="1:162" s="269" customFormat="1" ht="14.25" customHeight="1">
      <c r="A7" s="108"/>
      <c r="B7" s="1174" t="s">
        <v>566</v>
      </c>
      <c r="C7" s="1174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4"/>
      <c r="S7" s="1174"/>
      <c r="T7" s="1174"/>
      <c r="U7" s="1174"/>
      <c r="V7" s="1174"/>
      <c r="W7" s="1174"/>
      <c r="X7" s="1174"/>
      <c r="Y7" s="1174"/>
      <c r="Z7" s="1174"/>
      <c r="AA7" s="1174"/>
      <c r="AB7" s="1174"/>
      <c r="AC7" s="1174"/>
      <c r="AD7" s="1174"/>
      <c r="AE7" s="1174"/>
      <c r="AF7" s="1174"/>
      <c r="AG7" s="1174"/>
      <c r="AH7" s="1174"/>
      <c r="AI7" s="1174"/>
      <c r="AJ7" s="1174"/>
      <c r="AK7" s="1174"/>
      <c r="AL7" s="1174"/>
      <c r="AM7" s="1174"/>
      <c r="AN7" s="1174"/>
      <c r="AO7" s="1174"/>
      <c r="AP7" s="1174"/>
      <c r="AQ7" s="1174"/>
      <c r="AR7" s="1174"/>
      <c r="AS7" s="1174"/>
      <c r="AT7" s="1174"/>
      <c r="AU7" s="1174"/>
      <c r="AV7" s="1174"/>
      <c r="AW7" s="1174"/>
      <c r="AX7" s="1174"/>
      <c r="AY7" s="1174"/>
      <c r="AZ7" s="1174"/>
      <c r="BA7" s="1174"/>
      <c r="BB7" s="1174"/>
      <c r="BC7" s="1174"/>
      <c r="BD7" s="1174"/>
      <c r="BE7" s="1174"/>
      <c r="BF7" s="1174"/>
      <c r="BG7" s="1174"/>
      <c r="BH7" s="1174"/>
      <c r="BI7" s="1174"/>
      <c r="BJ7" s="1174"/>
      <c r="BK7" s="1174"/>
      <c r="BL7" s="1174"/>
      <c r="BM7" s="1174"/>
      <c r="BN7" s="1174"/>
      <c r="BO7" s="1175"/>
      <c r="BP7" s="1684">
        <v>5620</v>
      </c>
      <c r="BQ7" s="1684"/>
      <c r="BR7" s="1684"/>
      <c r="BS7" s="1684"/>
      <c r="BT7" s="1684"/>
      <c r="BU7" s="1684"/>
      <c r="BV7" s="1684"/>
      <c r="BW7" s="1684"/>
      <c r="BX7" s="1684"/>
      <c r="BY7" s="1684"/>
      <c r="BZ7" s="1684"/>
      <c r="CA7" s="1684"/>
      <c r="CB7" s="430"/>
      <c r="CC7" s="2178"/>
      <c r="CD7" s="2179"/>
      <c r="CE7" s="2179"/>
      <c r="CF7" s="2179"/>
      <c r="CG7" s="2179"/>
      <c r="CH7" s="2179"/>
      <c r="CI7" s="2179">
        <v>1879217</v>
      </c>
      <c r="CJ7" s="2179"/>
      <c r="CK7" s="2179"/>
      <c r="CL7" s="2179"/>
      <c r="CM7" s="2179"/>
      <c r="CN7" s="2179"/>
      <c r="CO7" s="2179"/>
      <c r="CP7" s="2179"/>
      <c r="CQ7" s="2179"/>
      <c r="CR7" s="2179"/>
      <c r="CS7" s="2179"/>
      <c r="CT7" s="2179"/>
      <c r="CU7" s="2179"/>
      <c r="CV7" s="2179"/>
      <c r="CW7" s="2179"/>
      <c r="CX7" s="2179"/>
      <c r="CY7" s="2179"/>
      <c r="CZ7" s="2179"/>
      <c r="DA7" s="2179"/>
      <c r="DB7" s="2179"/>
      <c r="DC7" s="2179"/>
      <c r="DD7" s="2180"/>
      <c r="DE7" s="2181">
        <v>1742465</v>
      </c>
      <c r="DF7" s="2179"/>
      <c r="DG7" s="2176"/>
      <c r="DH7" s="2176"/>
      <c r="DI7" s="2176"/>
      <c r="DJ7" s="2176"/>
      <c r="DK7" s="2176"/>
      <c r="DL7" s="2176"/>
      <c r="DM7" s="2176"/>
      <c r="DN7" s="2176"/>
      <c r="DO7" s="2176"/>
      <c r="DP7" s="2176"/>
      <c r="DQ7" s="2176"/>
      <c r="DR7" s="2176"/>
      <c r="DS7" s="2176"/>
      <c r="DT7" s="2176"/>
      <c r="DU7" s="2176"/>
      <c r="DV7" s="2176"/>
      <c r="DW7" s="2176"/>
      <c r="DX7" s="2176"/>
      <c r="DY7" s="2176"/>
      <c r="DZ7" s="2179"/>
      <c r="EA7" s="2179"/>
      <c r="EB7" s="2179"/>
      <c r="EC7" s="2179"/>
      <c r="ED7" s="2179"/>
      <c r="EE7" s="2179"/>
      <c r="EF7" s="2182"/>
    </row>
    <row r="8" spans="1:162" s="269" customFormat="1" ht="14.25" customHeight="1">
      <c r="A8" s="108"/>
      <c r="B8" s="1174" t="s">
        <v>317</v>
      </c>
      <c r="C8" s="1174"/>
      <c r="D8" s="1174"/>
      <c r="E8" s="1174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4"/>
      <c r="Q8" s="1174"/>
      <c r="R8" s="1174"/>
      <c r="S8" s="1174"/>
      <c r="T8" s="1174"/>
      <c r="U8" s="1174"/>
      <c r="V8" s="1174"/>
      <c r="W8" s="1174"/>
      <c r="X8" s="1174"/>
      <c r="Y8" s="1174"/>
      <c r="Z8" s="1174"/>
      <c r="AA8" s="1174"/>
      <c r="AB8" s="1174"/>
      <c r="AC8" s="1174"/>
      <c r="AD8" s="1174"/>
      <c r="AE8" s="1174"/>
      <c r="AF8" s="1174"/>
      <c r="AG8" s="1174"/>
      <c r="AH8" s="1174"/>
      <c r="AI8" s="1174"/>
      <c r="AJ8" s="1174"/>
      <c r="AK8" s="1174"/>
      <c r="AL8" s="1174"/>
      <c r="AM8" s="1174"/>
      <c r="AN8" s="1174"/>
      <c r="AO8" s="1174"/>
      <c r="AP8" s="1174"/>
      <c r="AQ8" s="1174"/>
      <c r="AR8" s="1174"/>
      <c r="AS8" s="1174"/>
      <c r="AT8" s="1174"/>
      <c r="AU8" s="1174"/>
      <c r="AV8" s="1174"/>
      <c r="AW8" s="1174"/>
      <c r="AX8" s="1174"/>
      <c r="AY8" s="1174"/>
      <c r="AZ8" s="1174"/>
      <c r="BA8" s="1174"/>
      <c r="BB8" s="1174"/>
      <c r="BC8" s="1174"/>
      <c r="BD8" s="1174"/>
      <c r="BE8" s="1174"/>
      <c r="BF8" s="1174"/>
      <c r="BG8" s="1174"/>
      <c r="BH8" s="1174"/>
      <c r="BI8" s="1174"/>
      <c r="BJ8" s="1174"/>
      <c r="BK8" s="1174"/>
      <c r="BL8" s="1174"/>
      <c r="BM8" s="1174"/>
      <c r="BN8" s="1174"/>
      <c r="BO8" s="1175"/>
      <c r="BP8" s="1684">
        <v>5630</v>
      </c>
      <c r="BQ8" s="1684"/>
      <c r="BR8" s="1684"/>
      <c r="BS8" s="1684"/>
      <c r="BT8" s="1684"/>
      <c r="BU8" s="1684"/>
      <c r="BV8" s="1684"/>
      <c r="BW8" s="1684"/>
      <c r="BX8" s="1684"/>
      <c r="BY8" s="1684"/>
      <c r="BZ8" s="1684"/>
      <c r="CA8" s="1684"/>
      <c r="CB8" s="430"/>
      <c r="CC8" s="2178"/>
      <c r="CD8" s="2179"/>
      <c r="CE8" s="2179"/>
      <c r="CF8" s="2179"/>
      <c r="CG8" s="2179"/>
      <c r="CH8" s="2179"/>
      <c r="CI8" s="2179">
        <v>617494</v>
      </c>
      <c r="CJ8" s="2179"/>
      <c r="CK8" s="2179"/>
      <c r="CL8" s="2179"/>
      <c r="CM8" s="2179"/>
      <c r="CN8" s="2179"/>
      <c r="CO8" s="2179"/>
      <c r="CP8" s="2179"/>
      <c r="CQ8" s="2179"/>
      <c r="CR8" s="2179"/>
      <c r="CS8" s="2179"/>
      <c r="CT8" s="2179"/>
      <c r="CU8" s="2179"/>
      <c r="CV8" s="2179"/>
      <c r="CW8" s="2179"/>
      <c r="CX8" s="2179"/>
      <c r="CY8" s="2179"/>
      <c r="CZ8" s="2179"/>
      <c r="DA8" s="2179"/>
      <c r="DB8" s="2179"/>
      <c r="DC8" s="2179"/>
      <c r="DD8" s="346"/>
      <c r="DE8" s="2181">
        <v>442236</v>
      </c>
      <c r="DF8" s="2179"/>
      <c r="DG8" s="2179"/>
      <c r="DH8" s="2179"/>
      <c r="DI8" s="2179"/>
      <c r="DJ8" s="2179"/>
      <c r="DK8" s="2179"/>
      <c r="DL8" s="2179"/>
      <c r="DM8" s="2179"/>
      <c r="DN8" s="2179"/>
      <c r="DO8" s="2179"/>
      <c r="DP8" s="2179"/>
      <c r="DQ8" s="2179"/>
      <c r="DR8" s="2179"/>
      <c r="DS8" s="2179"/>
      <c r="DT8" s="2179"/>
      <c r="DU8" s="2179"/>
      <c r="DV8" s="2179"/>
      <c r="DW8" s="2179"/>
      <c r="DX8" s="2179"/>
      <c r="DY8" s="2179"/>
      <c r="DZ8" s="2179"/>
      <c r="EA8" s="2179"/>
      <c r="EB8" s="2179"/>
      <c r="EC8" s="2179"/>
      <c r="ED8" s="2179"/>
      <c r="EE8" s="2179"/>
      <c r="EF8" s="2182"/>
    </row>
    <row r="9" spans="1:162" s="269" customFormat="1" ht="14.25" customHeight="1">
      <c r="A9" s="108"/>
      <c r="B9" s="1174" t="s">
        <v>318</v>
      </c>
      <c r="C9" s="1174"/>
      <c r="D9" s="1174"/>
      <c r="E9" s="1174"/>
      <c r="F9" s="1174"/>
      <c r="G9" s="1174"/>
      <c r="H9" s="1174"/>
      <c r="I9" s="1174"/>
      <c r="J9" s="1174"/>
      <c r="K9" s="1174"/>
      <c r="L9" s="1174"/>
      <c r="M9" s="1174"/>
      <c r="N9" s="1174"/>
      <c r="O9" s="1174"/>
      <c r="P9" s="1174"/>
      <c r="Q9" s="1174"/>
      <c r="R9" s="1174"/>
      <c r="S9" s="1174"/>
      <c r="T9" s="1174"/>
      <c r="U9" s="1174"/>
      <c r="V9" s="1174"/>
      <c r="W9" s="1174"/>
      <c r="X9" s="1174"/>
      <c r="Y9" s="1174"/>
      <c r="Z9" s="1174"/>
      <c r="AA9" s="1174"/>
      <c r="AB9" s="1174"/>
      <c r="AC9" s="1174"/>
      <c r="AD9" s="1174"/>
      <c r="AE9" s="1174"/>
      <c r="AF9" s="1174"/>
      <c r="AG9" s="1174"/>
      <c r="AH9" s="1174"/>
      <c r="AI9" s="1174"/>
      <c r="AJ9" s="1174"/>
      <c r="AK9" s="1174"/>
      <c r="AL9" s="1174"/>
      <c r="AM9" s="1174"/>
      <c r="AN9" s="1174"/>
      <c r="AO9" s="1174"/>
      <c r="AP9" s="1174"/>
      <c r="AQ9" s="1174"/>
      <c r="AR9" s="1174"/>
      <c r="AS9" s="1174"/>
      <c r="AT9" s="1174"/>
      <c r="AU9" s="1174"/>
      <c r="AV9" s="1174"/>
      <c r="AW9" s="1174"/>
      <c r="AX9" s="1174"/>
      <c r="AY9" s="1174"/>
      <c r="AZ9" s="1174"/>
      <c r="BA9" s="1174"/>
      <c r="BB9" s="1174"/>
      <c r="BC9" s="1174"/>
      <c r="BD9" s="1174"/>
      <c r="BE9" s="1174"/>
      <c r="BF9" s="1174"/>
      <c r="BG9" s="1174"/>
      <c r="BH9" s="1174"/>
      <c r="BI9" s="1174"/>
      <c r="BJ9" s="1174"/>
      <c r="BK9" s="1174"/>
      <c r="BL9" s="1174"/>
      <c r="BM9" s="1174"/>
      <c r="BN9" s="1174"/>
      <c r="BO9" s="1175"/>
      <c r="BP9" s="1684">
        <v>5640</v>
      </c>
      <c r="BQ9" s="1684"/>
      <c r="BR9" s="1684"/>
      <c r="BS9" s="1684"/>
      <c r="BT9" s="1684"/>
      <c r="BU9" s="1684"/>
      <c r="BV9" s="1684"/>
      <c r="BW9" s="1684"/>
      <c r="BX9" s="1684"/>
      <c r="BY9" s="1684"/>
      <c r="BZ9" s="1684"/>
      <c r="CA9" s="1684"/>
      <c r="CB9" s="430"/>
      <c r="CC9" s="2178"/>
      <c r="CD9" s="2179"/>
      <c r="CE9" s="2179"/>
      <c r="CF9" s="2179"/>
      <c r="CG9" s="2179"/>
      <c r="CH9" s="2179"/>
      <c r="CI9" s="2179">
        <v>81025</v>
      </c>
      <c r="CJ9" s="2179"/>
      <c r="CK9" s="2179"/>
      <c r="CL9" s="2179"/>
      <c r="CM9" s="2179"/>
      <c r="CN9" s="2179"/>
      <c r="CO9" s="2179"/>
      <c r="CP9" s="2179"/>
      <c r="CQ9" s="2179"/>
      <c r="CR9" s="2179"/>
      <c r="CS9" s="2179"/>
      <c r="CT9" s="2179"/>
      <c r="CU9" s="2179"/>
      <c r="CV9" s="2179"/>
      <c r="CW9" s="2179"/>
      <c r="CX9" s="2179"/>
      <c r="CY9" s="2179"/>
      <c r="CZ9" s="2179"/>
      <c r="DA9" s="2179"/>
      <c r="DB9" s="2179"/>
      <c r="DC9" s="2179"/>
      <c r="DD9" s="2180"/>
      <c r="DE9" s="2181">
        <v>48262</v>
      </c>
      <c r="DF9" s="2179"/>
      <c r="DG9" s="2179"/>
      <c r="DH9" s="2179"/>
      <c r="DI9" s="2179"/>
      <c r="DJ9" s="2179"/>
      <c r="DK9" s="2179"/>
      <c r="DL9" s="2179"/>
      <c r="DM9" s="2179"/>
      <c r="DN9" s="2179"/>
      <c r="DO9" s="2179"/>
      <c r="DP9" s="2179"/>
      <c r="DQ9" s="2179"/>
      <c r="DR9" s="2179"/>
      <c r="DS9" s="2179"/>
      <c r="DT9" s="2179"/>
      <c r="DU9" s="2179"/>
      <c r="DV9" s="2179"/>
      <c r="DW9" s="2179"/>
      <c r="DX9" s="2179"/>
      <c r="DY9" s="2179"/>
      <c r="DZ9" s="2179"/>
      <c r="EA9" s="2179"/>
      <c r="EB9" s="2179"/>
      <c r="EC9" s="2179"/>
      <c r="ED9" s="2179"/>
      <c r="EE9" s="2179"/>
      <c r="EF9" s="2182"/>
    </row>
    <row r="10" spans="1:162" s="269" customFormat="1" ht="14.25" customHeight="1">
      <c r="A10" s="108"/>
      <c r="B10" s="1174" t="s">
        <v>567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4"/>
      <c r="U10" s="1174"/>
      <c r="V10" s="1174"/>
      <c r="W10" s="1174"/>
      <c r="X10" s="1174"/>
      <c r="Y10" s="1174"/>
      <c r="Z10" s="1174"/>
      <c r="AA10" s="1174"/>
      <c r="AB10" s="1174"/>
      <c r="AC10" s="1174"/>
      <c r="AD10" s="1174"/>
      <c r="AE10" s="1174"/>
      <c r="AF10" s="1174"/>
      <c r="AG10" s="1174"/>
      <c r="AH10" s="1174"/>
      <c r="AI10" s="1174"/>
      <c r="AJ10" s="1174"/>
      <c r="AK10" s="1174"/>
      <c r="AL10" s="1174"/>
      <c r="AM10" s="1174"/>
      <c r="AN10" s="1174"/>
      <c r="AO10" s="1174"/>
      <c r="AP10" s="1174"/>
      <c r="AQ10" s="1174"/>
      <c r="AR10" s="1174"/>
      <c r="AS10" s="1174"/>
      <c r="AT10" s="1174"/>
      <c r="AU10" s="1174"/>
      <c r="AV10" s="1174"/>
      <c r="AW10" s="1174"/>
      <c r="AX10" s="1174"/>
      <c r="AY10" s="1174"/>
      <c r="AZ10" s="1174"/>
      <c r="BA10" s="1174"/>
      <c r="BB10" s="1174"/>
      <c r="BC10" s="1174"/>
      <c r="BD10" s="1174"/>
      <c r="BE10" s="1174"/>
      <c r="BF10" s="1174"/>
      <c r="BG10" s="1174"/>
      <c r="BH10" s="1174"/>
      <c r="BI10" s="1174"/>
      <c r="BJ10" s="1174"/>
      <c r="BK10" s="1174"/>
      <c r="BL10" s="1174"/>
      <c r="BM10" s="1174"/>
      <c r="BN10" s="1174"/>
      <c r="BO10" s="1175"/>
      <c r="BP10" s="1684">
        <v>5650</v>
      </c>
      <c r="BQ10" s="1684"/>
      <c r="BR10" s="1684"/>
      <c r="BS10" s="1684"/>
      <c r="BT10" s="1684"/>
      <c r="BU10" s="1684"/>
      <c r="BV10" s="1684"/>
      <c r="BW10" s="1684"/>
      <c r="BX10" s="1684"/>
      <c r="BY10" s="1684"/>
      <c r="BZ10" s="1684"/>
      <c r="CA10" s="1684"/>
      <c r="CB10" s="430"/>
      <c r="CC10" s="2178"/>
      <c r="CD10" s="2179"/>
      <c r="CE10" s="2179"/>
      <c r="CF10" s="2179"/>
      <c r="CG10" s="2179"/>
      <c r="CH10" s="2179"/>
      <c r="CI10" s="2179">
        <f>1387075+10010</f>
        <v>1397085</v>
      </c>
      <c r="CJ10" s="2179"/>
      <c r="CK10" s="2179"/>
      <c r="CL10" s="2179"/>
      <c r="CM10" s="2179"/>
      <c r="CN10" s="2179"/>
      <c r="CO10" s="2179"/>
      <c r="CP10" s="2179"/>
      <c r="CQ10" s="2179"/>
      <c r="CR10" s="2179"/>
      <c r="CS10" s="2179"/>
      <c r="CT10" s="2179"/>
      <c r="CU10" s="2179"/>
      <c r="CV10" s="2179"/>
      <c r="CW10" s="2179"/>
      <c r="CX10" s="2179"/>
      <c r="CY10" s="2179"/>
      <c r="CZ10" s="2179"/>
      <c r="DA10" s="2179"/>
      <c r="DB10" s="2179"/>
      <c r="DC10" s="2179"/>
      <c r="DD10" s="2180"/>
      <c r="DE10" s="2181">
        <f>981533+1898</f>
        <v>983431</v>
      </c>
      <c r="DF10" s="2179"/>
      <c r="DG10" s="2179"/>
      <c r="DH10" s="2179"/>
      <c r="DI10" s="2179"/>
      <c r="DJ10" s="2179"/>
      <c r="DK10" s="2179"/>
      <c r="DL10" s="2179"/>
      <c r="DM10" s="2179"/>
      <c r="DN10" s="2179"/>
      <c r="DO10" s="2179"/>
      <c r="DP10" s="2179"/>
      <c r="DQ10" s="2179"/>
      <c r="DR10" s="2179"/>
      <c r="DS10" s="2179"/>
      <c r="DT10" s="2179"/>
      <c r="DU10" s="2179"/>
      <c r="DV10" s="2179"/>
      <c r="DW10" s="2179"/>
      <c r="DX10" s="2179"/>
      <c r="DY10" s="2179"/>
      <c r="DZ10" s="2179"/>
      <c r="EA10" s="2179"/>
      <c r="EB10" s="2179"/>
      <c r="EC10" s="2179"/>
      <c r="ED10" s="2179"/>
      <c r="EE10" s="2179"/>
      <c r="EF10" s="2182"/>
    </row>
    <row r="11" spans="1:162" s="269" customFormat="1" ht="14.25" customHeight="1">
      <c r="A11" s="108"/>
      <c r="B11" s="1174" t="s">
        <v>319</v>
      </c>
      <c r="C11" s="1174"/>
      <c r="D11" s="1174"/>
      <c r="E11" s="1174"/>
      <c r="F11" s="1174"/>
      <c r="G11" s="1174"/>
      <c r="H11" s="1174"/>
      <c r="I11" s="1174"/>
      <c r="J11" s="1174"/>
      <c r="K11" s="1174"/>
      <c r="L11" s="1174"/>
      <c r="M11" s="1174"/>
      <c r="N11" s="1174"/>
      <c r="O11" s="1174"/>
      <c r="P11" s="1174"/>
      <c r="Q11" s="1174"/>
      <c r="R11" s="1174"/>
      <c r="S11" s="1174"/>
      <c r="T11" s="1174"/>
      <c r="U11" s="1174"/>
      <c r="V11" s="1174"/>
      <c r="W11" s="1174"/>
      <c r="X11" s="1174"/>
      <c r="Y11" s="1174"/>
      <c r="Z11" s="1174"/>
      <c r="AA11" s="1174"/>
      <c r="AB11" s="1174"/>
      <c r="AC11" s="1174"/>
      <c r="AD11" s="1174"/>
      <c r="AE11" s="1174"/>
      <c r="AF11" s="1174"/>
      <c r="AG11" s="1174"/>
      <c r="AH11" s="1174"/>
      <c r="AI11" s="1174"/>
      <c r="AJ11" s="1174"/>
      <c r="AK11" s="1174"/>
      <c r="AL11" s="1174"/>
      <c r="AM11" s="1174"/>
      <c r="AN11" s="1174"/>
      <c r="AO11" s="1174"/>
      <c r="AP11" s="1174"/>
      <c r="AQ11" s="1174"/>
      <c r="AR11" s="1174"/>
      <c r="AS11" s="1174"/>
      <c r="AT11" s="1174"/>
      <c r="AU11" s="1174"/>
      <c r="AV11" s="1174"/>
      <c r="AW11" s="1174"/>
      <c r="AX11" s="1174"/>
      <c r="AY11" s="1174"/>
      <c r="AZ11" s="1174"/>
      <c r="BA11" s="1174"/>
      <c r="BB11" s="1174"/>
      <c r="BC11" s="1174"/>
      <c r="BD11" s="1174"/>
      <c r="BE11" s="1174"/>
      <c r="BF11" s="1174"/>
      <c r="BG11" s="1174"/>
      <c r="BH11" s="1174"/>
      <c r="BI11" s="1174"/>
      <c r="BJ11" s="1174"/>
      <c r="BK11" s="1174"/>
      <c r="BL11" s="1174"/>
      <c r="BM11" s="1174"/>
      <c r="BN11" s="1174"/>
      <c r="BO11" s="1175"/>
      <c r="BP11" s="1684">
        <v>5660</v>
      </c>
      <c r="BQ11" s="1684"/>
      <c r="BR11" s="1684"/>
      <c r="BS11" s="1684"/>
      <c r="BT11" s="1684"/>
      <c r="BU11" s="1684"/>
      <c r="BV11" s="1684"/>
      <c r="BW11" s="1684"/>
      <c r="BX11" s="1684"/>
      <c r="BY11" s="1684"/>
      <c r="BZ11" s="1684"/>
      <c r="CA11" s="1684"/>
      <c r="CB11" s="430"/>
      <c r="CC11" s="2178"/>
      <c r="CD11" s="2179"/>
      <c r="CE11" s="2179"/>
      <c r="CF11" s="2179"/>
      <c r="CG11" s="2179"/>
      <c r="CH11" s="2179"/>
      <c r="CI11" s="2186">
        <f>CL6+CI7+CI8+CI9+CI10</f>
        <v>11183510</v>
      </c>
      <c r="CJ11" s="2186"/>
      <c r="CK11" s="2186"/>
      <c r="CL11" s="2186"/>
      <c r="CM11" s="2186"/>
      <c r="CN11" s="2186"/>
      <c r="CO11" s="2186"/>
      <c r="CP11" s="2186"/>
      <c r="CQ11" s="2186"/>
      <c r="CR11" s="2186"/>
      <c r="CS11" s="2186"/>
      <c r="CT11" s="2186"/>
      <c r="CU11" s="2186"/>
      <c r="CV11" s="2186"/>
      <c r="CW11" s="2186"/>
      <c r="CX11" s="2186"/>
      <c r="CY11" s="2186"/>
      <c r="CZ11" s="2186"/>
      <c r="DA11" s="2186"/>
      <c r="DB11" s="2186"/>
      <c r="DC11" s="2186"/>
      <c r="DD11" s="2187"/>
      <c r="DE11" s="2188">
        <f>DK6+DE7+DE8+DE9+DE10</f>
        <v>9832972</v>
      </c>
      <c r="DF11" s="2186"/>
      <c r="DG11" s="2186"/>
      <c r="DH11" s="2186"/>
      <c r="DI11" s="2186"/>
      <c r="DJ11" s="2186"/>
      <c r="DK11" s="2186"/>
      <c r="DL11" s="2186"/>
      <c r="DM11" s="2186"/>
      <c r="DN11" s="2186"/>
      <c r="DO11" s="2186"/>
      <c r="DP11" s="2186"/>
      <c r="DQ11" s="2186"/>
      <c r="DR11" s="2186"/>
      <c r="DS11" s="2186"/>
      <c r="DT11" s="2186"/>
      <c r="DU11" s="2186"/>
      <c r="DV11" s="2186"/>
      <c r="DW11" s="2186"/>
      <c r="DX11" s="2186"/>
      <c r="DY11" s="2186"/>
      <c r="DZ11" s="2186"/>
      <c r="EA11" s="2186"/>
      <c r="EB11" s="2186"/>
      <c r="EC11" s="2186"/>
      <c r="ED11" s="2186"/>
      <c r="EE11" s="2186"/>
      <c r="EF11" s="2189"/>
    </row>
    <row r="12" spans="1:162" s="269" customFormat="1" ht="18" customHeight="1">
      <c r="A12" s="115"/>
      <c r="B12" s="2196" t="s">
        <v>320</v>
      </c>
      <c r="C12" s="2196"/>
      <c r="D12" s="2196"/>
      <c r="E12" s="2196"/>
      <c r="F12" s="2196"/>
      <c r="G12" s="2196"/>
      <c r="H12" s="2196"/>
      <c r="I12" s="2196"/>
      <c r="J12" s="2196"/>
      <c r="K12" s="2196"/>
      <c r="L12" s="2196"/>
      <c r="M12" s="2196"/>
      <c r="N12" s="2196"/>
      <c r="O12" s="2196"/>
      <c r="P12" s="2196"/>
      <c r="Q12" s="2196"/>
      <c r="R12" s="2196"/>
      <c r="S12" s="2196"/>
      <c r="T12" s="2196"/>
      <c r="U12" s="2196"/>
      <c r="V12" s="2196"/>
      <c r="W12" s="2196"/>
      <c r="X12" s="2196"/>
      <c r="Y12" s="2196"/>
      <c r="Z12" s="2196"/>
      <c r="AA12" s="2196"/>
      <c r="AB12" s="2196"/>
      <c r="AC12" s="2196"/>
      <c r="AD12" s="2196"/>
      <c r="AE12" s="2196"/>
      <c r="AF12" s="2196"/>
      <c r="AG12" s="2196"/>
      <c r="AH12" s="2196"/>
      <c r="AI12" s="2196"/>
      <c r="AJ12" s="2196"/>
      <c r="AK12" s="2196"/>
      <c r="AL12" s="2196"/>
      <c r="AM12" s="2196"/>
      <c r="AN12" s="2196"/>
      <c r="AO12" s="2196"/>
      <c r="AP12" s="2196"/>
      <c r="AQ12" s="2196"/>
      <c r="AR12" s="2196"/>
      <c r="AS12" s="2196"/>
      <c r="AT12" s="2196"/>
      <c r="AU12" s="2196"/>
      <c r="AV12" s="2196"/>
      <c r="AW12" s="2196"/>
      <c r="AX12" s="2196"/>
      <c r="AY12" s="2196"/>
      <c r="AZ12" s="2196"/>
      <c r="BA12" s="2196"/>
      <c r="BB12" s="2196"/>
      <c r="BC12" s="2196"/>
      <c r="BD12" s="2196"/>
      <c r="BE12" s="2196"/>
      <c r="BF12" s="2196"/>
      <c r="BG12" s="2196"/>
      <c r="BH12" s="2196"/>
      <c r="BI12" s="2196"/>
      <c r="BJ12" s="2196"/>
      <c r="BK12" s="2196"/>
      <c r="BL12" s="2196"/>
      <c r="BM12" s="2196"/>
      <c r="BN12" s="2196"/>
      <c r="BO12" s="2197"/>
      <c r="BP12" s="1684"/>
      <c r="BQ12" s="1684"/>
      <c r="BR12" s="1684"/>
      <c r="BS12" s="1684"/>
      <c r="BT12" s="1684"/>
      <c r="BU12" s="1684"/>
      <c r="BV12" s="1684"/>
      <c r="BW12" s="1684"/>
      <c r="BX12" s="1684"/>
      <c r="BY12" s="1684"/>
      <c r="BZ12" s="1684"/>
      <c r="CA12" s="1684"/>
      <c r="CB12" s="430"/>
      <c r="CC12" s="2198"/>
      <c r="CD12" s="2199"/>
      <c r="CE12" s="2199"/>
      <c r="CF12" s="2199"/>
      <c r="CG12" s="2199"/>
      <c r="CH12" s="2199"/>
      <c r="CI12" s="2200"/>
      <c r="CJ12" s="2200"/>
      <c r="CK12" s="2200"/>
      <c r="CL12" s="2200"/>
      <c r="CM12" s="2200"/>
      <c r="CN12" s="2200"/>
      <c r="CO12" s="2200"/>
      <c r="CP12" s="2200"/>
      <c r="CQ12" s="2200"/>
      <c r="CR12" s="2200"/>
      <c r="CS12" s="2200"/>
      <c r="CT12" s="2200"/>
      <c r="CU12" s="2200"/>
      <c r="CV12" s="2200"/>
      <c r="CW12" s="2200"/>
      <c r="CX12" s="2200"/>
      <c r="CY12" s="2200"/>
      <c r="CZ12" s="2200"/>
      <c r="DA12" s="2200"/>
      <c r="DB12" s="2200"/>
      <c r="DC12" s="2200"/>
      <c r="DD12" s="2201"/>
      <c r="DE12" s="2202"/>
      <c r="DF12" s="2200"/>
      <c r="DG12" s="2200"/>
      <c r="DH12" s="2200"/>
      <c r="DI12" s="2200"/>
      <c r="DJ12" s="2200"/>
      <c r="DK12" s="2200"/>
      <c r="DL12" s="2200"/>
      <c r="DM12" s="2200"/>
      <c r="DN12" s="2200"/>
      <c r="DO12" s="2200"/>
      <c r="DP12" s="2200"/>
      <c r="DQ12" s="2200"/>
      <c r="DR12" s="2200"/>
      <c r="DS12" s="2200"/>
      <c r="DT12" s="2200"/>
      <c r="DU12" s="2200"/>
      <c r="DV12" s="2200"/>
      <c r="DW12" s="2200"/>
      <c r="DX12" s="2200"/>
      <c r="DY12" s="2200"/>
      <c r="DZ12" s="2200"/>
      <c r="EA12" s="2200"/>
      <c r="EB12" s="2200"/>
      <c r="EC12" s="2200"/>
      <c r="ED12" s="2200"/>
      <c r="EE12" s="2200"/>
      <c r="EF12" s="2203"/>
    </row>
    <row r="13" spans="1:162" s="269" customFormat="1" ht="17.25" customHeight="1">
      <c r="A13" s="117"/>
      <c r="B13" s="2190" t="s">
        <v>568</v>
      </c>
      <c r="C13" s="2190"/>
      <c r="D13" s="2190"/>
      <c r="E13" s="2190"/>
      <c r="F13" s="2190"/>
      <c r="G13" s="2190"/>
      <c r="H13" s="2190"/>
      <c r="I13" s="2190"/>
      <c r="J13" s="2190"/>
      <c r="K13" s="2190"/>
      <c r="L13" s="2190"/>
      <c r="M13" s="2190"/>
      <c r="N13" s="2190"/>
      <c r="O13" s="2190"/>
      <c r="P13" s="2190"/>
      <c r="Q13" s="2190"/>
      <c r="R13" s="2190"/>
      <c r="S13" s="2190"/>
      <c r="T13" s="2190"/>
      <c r="U13" s="2190"/>
      <c r="V13" s="2190"/>
      <c r="W13" s="2190"/>
      <c r="X13" s="2190"/>
      <c r="Y13" s="2190"/>
      <c r="Z13" s="2190"/>
      <c r="AA13" s="2190"/>
      <c r="AB13" s="2190"/>
      <c r="AC13" s="2190"/>
      <c r="AD13" s="2190"/>
      <c r="AE13" s="2190"/>
      <c r="AF13" s="2190"/>
      <c r="AG13" s="2190"/>
      <c r="AH13" s="2190"/>
      <c r="AI13" s="2190"/>
      <c r="AJ13" s="2190"/>
      <c r="AK13" s="2190"/>
      <c r="AL13" s="2190"/>
      <c r="AM13" s="2190"/>
      <c r="AN13" s="2190"/>
      <c r="AO13" s="2190"/>
      <c r="AP13" s="2190"/>
      <c r="AQ13" s="2190"/>
      <c r="AR13" s="2190"/>
      <c r="AS13" s="2190"/>
      <c r="AT13" s="2190"/>
      <c r="AU13" s="2190"/>
      <c r="AV13" s="2190"/>
      <c r="AW13" s="2190"/>
      <c r="AX13" s="2190"/>
      <c r="AY13" s="2190"/>
      <c r="AZ13" s="2190"/>
      <c r="BA13" s="2190"/>
      <c r="BB13" s="2190"/>
      <c r="BC13" s="2190"/>
      <c r="BD13" s="2190"/>
      <c r="BE13" s="2190"/>
      <c r="BF13" s="2190"/>
      <c r="BG13" s="2190"/>
      <c r="BH13" s="2190"/>
      <c r="BI13" s="2190"/>
      <c r="BJ13" s="2190"/>
      <c r="BK13" s="2190"/>
      <c r="BL13" s="2190"/>
      <c r="BM13" s="2190"/>
      <c r="BN13" s="2190"/>
      <c r="BO13" s="2191"/>
      <c r="BP13" s="1684">
        <v>5670</v>
      </c>
      <c r="BQ13" s="1684"/>
      <c r="BR13" s="1684"/>
      <c r="BS13" s="1684"/>
      <c r="BT13" s="1684"/>
      <c r="BU13" s="1684"/>
      <c r="BV13" s="1684"/>
      <c r="BW13" s="1684"/>
      <c r="BX13" s="1684"/>
      <c r="BY13" s="1684"/>
      <c r="BZ13" s="1684"/>
      <c r="CA13" s="1684"/>
      <c r="CB13" s="430"/>
      <c r="CC13" s="2192"/>
      <c r="CD13" s="2176"/>
      <c r="CE13" s="2176"/>
      <c r="CF13" s="2176"/>
      <c r="CG13" s="2176"/>
      <c r="CH13" s="2176"/>
      <c r="CI13" s="2176">
        <v>-271451</v>
      </c>
      <c r="CJ13" s="2176"/>
      <c r="CK13" s="2176"/>
      <c r="CL13" s="2176"/>
      <c r="CM13" s="2176"/>
      <c r="CN13" s="2176"/>
      <c r="CO13" s="2176"/>
      <c r="CP13" s="2176"/>
      <c r="CQ13" s="2176"/>
      <c r="CR13" s="2176"/>
      <c r="CS13" s="2176"/>
      <c r="CT13" s="2176"/>
      <c r="CU13" s="2176"/>
      <c r="CV13" s="2176"/>
      <c r="CW13" s="2176"/>
      <c r="CX13" s="2176"/>
      <c r="CY13" s="2176"/>
      <c r="CZ13" s="2176"/>
      <c r="DA13" s="2176"/>
      <c r="DB13" s="2176"/>
      <c r="DC13" s="2176"/>
      <c r="DD13" s="2193"/>
      <c r="DE13" s="2194">
        <v>-202597</v>
      </c>
      <c r="DF13" s="2176"/>
      <c r="DG13" s="2176"/>
      <c r="DH13" s="2176"/>
      <c r="DI13" s="2176"/>
      <c r="DJ13" s="2176"/>
      <c r="DK13" s="2176"/>
      <c r="DL13" s="2176"/>
      <c r="DM13" s="2176"/>
      <c r="DN13" s="2176"/>
      <c r="DO13" s="2176"/>
      <c r="DP13" s="2176"/>
      <c r="DQ13" s="2176"/>
      <c r="DR13" s="2176"/>
      <c r="DS13" s="2176"/>
      <c r="DT13" s="2176"/>
      <c r="DU13" s="2176"/>
      <c r="DV13" s="2176"/>
      <c r="DW13" s="2176"/>
      <c r="DX13" s="2176"/>
      <c r="DY13" s="2176"/>
      <c r="DZ13" s="2176"/>
      <c r="EA13" s="2176"/>
      <c r="EB13" s="2176"/>
      <c r="EC13" s="2176"/>
      <c r="ED13" s="2176"/>
      <c r="EE13" s="2176"/>
      <c r="EF13" s="2195"/>
    </row>
    <row r="14" spans="1:162" s="269" customFormat="1" ht="17.25" customHeight="1">
      <c r="A14" s="117"/>
      <c r="B14" s="2190" t="s">
        <v>569</v>
      </c>
      <c r="C14" s="2190"/>
      <c r="D14" s="2190"/>
      <c r="E14" s="2190"/>
      <c r="F14" s="2190"/>
      <c r="G14" s="2190"/>
      <c r="H14" s="2190"/>
      <c r="I14" s="2190"/>
      <c r="J14" s="2190"/>
      <c r="K14" s="2190"/>
      <c r="L14" s="2190"/>
      <c r="M14" s="2190"/>
      <c r="N14" s="2190"/>
      <c r="O14" s="2190"/>
      <c r="P14" s="2190"/>
      <c r="Q14" s="2190"/>
      <c r="R14" s="2190"/>
      <c r="S14" s="2190"/>
      <c r="T14" s="2190"/>
      <c r="U14" s="2190"/>
      <c r="V14" s="2190"/>
      <c r="W14" s="2190"/>
      <c r="X14" s="2190"/>
      <c r="Y14" s="2190"/>
      <c r="Z14" s="2190"/>
      <c r="AA14" s="2190"/>
      <c r="AB14" s="2190"/>
      <c r="AC14" s="2190"/>
      <c r="AD14" s="2190"/>
      <c r="AE14" s="2190"/>
      <c r="AF14" s="2190"/>
      <c r="AG14" s="2190"/>
      <c r="AH14" s="2190"/>
      <c r="AI14" s="2190"/>
      <c r="AJ14" s="2190"/>
      <c r="AK14" s="2190"/>
      <c r="AL14" s="2190"/>
      <c r="AM14" s="2190"/>
      <c r="AN14" s="2190"/>
      <c r="AO14" s="2190"/>
      <c r="AP14" s="2190"/>
      <c r="AQ14" s="2190"/>
      <c r="AR14" s="2190"/>
      <c r="AS14" s="2190"/>
      <c r="AT14" s="2190"/>
      <c r="AU14" s="2190"/>
      <c r="AV14" s="2190"/>
      <c r="AW14" s="2190"/>
      <c r="AX14" s="2190"/>
      <c r="AY14" s="2190"/>
      <c r="AZ14" s="2190"/>
      <c r="BA14" s="2190"/>
      <c r="BB14" s="2190"/>
      <c r="BC14" s="2190"/>
      <c r="BD14" s="2190"/>
      <c r="BE14" s="2190"/>
      <c r="BF14" s="2190"/>
      <c r="BG14" s="2190"/>
      <c r="BH14" s="2190"/>
      <c r="BI14" s="2190"/>
      <c r="BJ14" s="2190"/>
      <c r="BK14" s="2190"/>
      <c r="BL14" s="2190"/>
      <c r="BM14" s="2190"/>
      <c r="BN14" s="2190"/>
      <c r="BO14" s="2191"/>
      <c r="BP14" s="1684">
        <v>5680</v>
      </c>
      <c r="BQ14" s="1684"/>
      <c r="BR14" s="1684"/>
      <c r="BS14" s="1684"/>
      <c r="BT14" s="1684"/>
      <c r="BU14" s="1684"/>
      <c r="BV14" s="1684"/>
      <c r="BW14" s="1684"/>
      <c r="BX14" s="1684"/>
      <c r="BY14" s="1684"/>
      <c r="BZ14" s="1684"/>
      <c r="CA14" s="1684"/>
      <c r="CB14" s="430"/>
      <c r="CC14" s="2178"/>
      <c r="CD14" s="2179"/>
      <c r="CE14" s="2179"/>
      <c r="CF14" s="2179"/>
      <c r="CG14" s="2179"/>
      <c r="CH14" s="2179"/>
      <c r="CI14" s="2179">
        <v>17406</v>
      </c>
      <c r="CJ14" s="2179"/>
      <c r="CK14" s="2179"/>
      <c r="CL14" s="2179"/>
      <c r="CM14" s="2179"/>
      <c r="CN14" s="2179"/>
      <c r="CO14" s="2179"/>
      <c r="CP14" s="2179"/>
      <c r="CQ14" s="2179"/>
      <c r="CR14" s="2179"/>
      <c r="CS14" s="2179"/>
      <c r="CT14" s="2179"/>
      <c r="CU14" s="2179"/>
      <c r="CV14" s="2179"/>
      <c r="CW14" s="2179"/>
      <c r="CX14" s="2179"/>
      <c r="CY14" s="2179"/>
      <c r="CZ14" s="2179"/>
      <c r="DA14" s="2179"/>
      <c r="DB14" s="2179"/>
      <c r="DC14" s="2179"/>
      <c r="DD14" s="2180"/>
      <c r="DE14" s="2181">
        <v>4768</v>
      </c>
      <c r="DF14" s="2179"/>
      <c r="DG14" s="2179"/>
      <c r="DH14" s="2179"/>
      <c r="DI14" s="2179"/>
      <c r="DJ14" s="2179"/>
      <c r="DK14" s="2179"/>
      <c r="DL14" s="2179"/>
      <c r="DM14" s="2179"/>
      <c r="DN14" s="2179"/>
      <c r="DO14" s="2179"/>
      <c r="DP14" s="2179"/>
      <c r="DQ14" s="2179"/>
      <c r="DR14" s="2179"/>
      <c r="DS14" s="2179"/>
      <c r="DT14" s="2179"/>
      <c r="DU14" s="2179"/>
      <c r="DV14" s="2179"/>
      <c r="DW14" s="2179"/>
      <c r="DX14" s="2179"/>
      <c r="DY14" s="2179"/>
      <c r="DZ14" s="2179"/>
      <c r="EA14" s="2179"/>
      <c r="EB14" s="2179"/>
      <c r="EC14" s="2179"/>
      <c r="ED14" s="2179"/>
      <c r="EE14" s="2179"/>
      <c r="EF14" s="2182"/>
    </row>
    <row r="15" spans="1:162" s="269" customFormat="1" ht="25.5" customHeight="1" thickBot="1">
      <c r="A15" s="108"/>
      <c r="B15" s="1721" t="s">
        <v>570</v>
      </c>
      <c r="C15" s="2204"/>
      <c r="D15" s="2204"/>
      <c r="E15" s="2204"/>
      <c r="F15" s="2204"/>
      <c r="G15" s="2204"/>
      <c r="H15" s="2204"/>
      <c r="I15" s="2204"/>
      <c r="J15" s="2204"/>
      <c r="K15" s="2204"/>
      <c r="L15" s="2204"/>
      <c r="M15" s="2204"/>
      <c r="N15" s="2204"/>
      <c r="O15" s="2204"/>
      <c r="P15" s="2204"/>
      <c r="Q15" s="2204"/>
      <c r="R15" s="2204"/>
      <c r="S15" s="2204"/>
      <c r="T15" s="2204"/>
      <c r="U15" s="2204"/>
      <c r="V15" s="2204"/>
      <c r="W15" s="2204"/>
      <c r="X15" s="2204"/>
      <c r="Y15" s="2204"/>
      <c r="Z15" s="2204"/>
      <c r="AA15" s="2204"/>
      <c r="AB15" s="2204"/>
      <c r="AC15" s="2204"/>
      <c r="AD15" s="2204"/>
      <c r="AE15" s="2204"/>
      <c r="AF15" s="2204"/>
      <c r="AG15" s="2204"/>
      <c r="AH15" s="2204"/>
      <c r="AI15" s="2204"/>
      <c r="AJ15" s="2204"/>
      <c r="AK15" s="2204"/>
      <c r="AL15" s="2204"/>
      <c r="AM15" s="2204"/>
      <c r="AN15" s="2204"/>
      <c r="AO15" s="2204"/>
      <c r="AP15" s="2204"/>
      <c r="AQ15" s="2204"/>
      <c r="AR15" s="2204"/>
      <c r="AS15" s="2204"/>
      <c r="AT15" s="2204"/>
      <c r="AU15" s="2204"/>
      <c r="AV15" s="2204"/>
      <c r="AW15" s="2204"/>
      <c r="AX15" s="2204"/>
      <c r="AY15" s="2204"/>
      <c r="AZ15" s="2204"/>
      <c r="BA15" s="2204"/>
      <c r="BB15" s="2204"/>
      <c r="BC15" s="2204"/>
      <c r="BD15" s="2204"/>
      <c r="BE15" s="2204"/>
      <c r="BF15" s="2204"/>
      <c r="BG15" s="2204"/>
      <c r="BH15" s="2204"/>
      <c r="BI15" s="2204"/>
      <c r="BJ15" s="2204"/>
      <c r="BK15" s="2204"/>
      <c r="BL15" s="2204"/>
      <c r="BM15" s="2204"/>
      <c r="BN15" s="2204"/>
      <c r="BO15" s="2205"/>
      <c r="BP15" s="1684">
        <v>5600</v>
      </c>
      <c r="BQ15" s="1684"/>
      <c r="BR15" s="1684"/>
      <c r="BS15" s="1684"/>
      <c r="BT15" s="1684"/>
      <c r="BU15" s="1684"/>
      <c r="BV15" s="1684"/>
      <c r="BW15" s="1684"/>
      <c r="BX15" s="1684"/>
      <c r="BY15" s="1684"/>
      <c r="BZ15" s="1684"/>
      <c r="CA15" s="1684"/>
      <c r="CB15" s="430"/>
      <c r="CC15" s="2206"/>
      <c r="CD15" s="2207"/>
      <c r="CE15" s="2207"/>
      <c r="CF15" s="2207"/>
      <c r="CG15" s="2207"/>
      <c r="CH15" s="2207"/>
      <c r="CI15" s="2208">
        <f>CI11+CI13+CI14</f>
        <v>10929465</v>
      </c>
      <c r="CJ15" s="2208"/>
      <c r="CK15" s="2208"/>
      <c r="CL15" s="2208"/>
      <c r="CM15" s="2208"/>
      <c r="CN15" s="2208"/>
      <c r="CO15" s="2208"/>
      <c r="CP15" s="2208"/>
      <c r="CQ15" s="2208"/>
      <c r="CR15" s="2208"/>
      <c r="CS15" s="2208"/>
      <c r="CT15" s="2208"/>
      <c r="CU15" s="2208"/>
      <c r="CV15" s="2208"/>
      <c r="CW15" s="2208"/>
      <c r="CX15" s="2208"/>
      <c r="CY15" s="2208"/>
      <c r="CZ15" s="2208"/>
      <c r="DA15" s="2208"/>
      <c r="DB15" s="2208"/>
      <c r="DC15" s="2208"/>
      <c r="DD15" s="2209"/>
      <c r="DE15" s="2210">
        <f>DE11+DE13+DE14</f>
        <v>9635143</v>
      </c>
      <c r="DF15" s="2208"/>
      <c r="DG15" s="2208"/>
      <c r="DH15" s="2208"/>
      <c r="DI15" s="2208"/>
      <c r="DJ15" s="2208"/>
      <c r="DK15" s="2208"/>
      <c r="DL15" s="2208"/>
      <c r="DM15" s="2208"/>
      <c r="DN15" s="2208"/>
      <c r="DO15" s="2208"/>
      <c r="DP15" s="2208"/>
      <c r="DQ15" s="2208"/>
      <c r="DR15" s="2208"/>
      <c r="DS15" s="2208"/>
      <c r="DT15" s="2208"/>
      <c r="DU15" s="2208"/>
      <c r="DV15" s="2208"/>
      <c r="DW15" s="2208"/>
      <c r="DX15" s="2208"/>
      <c r="DY15" s="2208"/>
      <c r="DZ15" s="2208"/>
      <c r="EA15" s="2208"/>
      <c r="EB15" s="2208"/>
      <c r="EC15" s="2208"/>
      <c r="ED15" s="2208"/>
      <c r="EE15" s="2208"/>
      <c r="EF15" s="2209"/>
    </row>
    <row r="16" spans="1:162" s="269" customFormat="1" ht="14.25" customHeight="1"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</row>
    <row r="17" spans="2:136" s="269" customFormat="1" ht="27" hidden="1" customHeight="1">
      <c r="B17" s="2213" t="s">
        <v>571</v>
      </c>
      <c r="C17" s="2213"/>
      <c r="D17" s="2213"/>
      <c r="E17" s="2213"/>
      <c r="F17" s="2213"/>
      <c r="G17" s="2213"/>
      <c r="H17" s="2213"/>
      <c r="I17" s="2213"/>
      <c r="J17" s="2213"/>
      <c r="K17" s="2213"/>
      <c r="L17" s="2213"/>
      <c r="M17" s="2213"/>
      <c r="N17" s="2213"/>
      <c r="O17" s="2213"/>
      <c r="P17" s="2213"/>
      <c r="Q17" s="2213"/>
      <c r="R17" s="2213"/>
      <c r="S17" s="2213"/>
      <c r="T17" s="2213"/>
      <c r="U17" s="2213"/>
      <c r="V17" s="2213"/>
      <c r="W17" s="2213"/>
      <c r="X17" s="2213"/>
      <c r="Y17" s="2213"/>
      <c r="Z17" s="2213"/>
      <c r="AA17" s="2213"/>
      <c r="AB17" s="2213"/>
      <c r="AC17" s="2213"/>
      <c r="AD17" s="2213"/>
      <c r="AE17" s="2213"/>
      <c r="AF17" s="2213"/>
      <c r="AG17" s="2213"/>
      <c r="AH17" s="2213"/>
      <c r="AI17" s="2213"/>
      <c r="AJ17" s="2213"/>
      <c r="AK17" s="2213"/>
      <c r="AL17" s="2213"/>
      <c r="AM17" s="2213"/>
      <c r="AN17" s="2213"/>
      <c r="AO17" s="2213"/>
      <c r="AP17" s="2213"/>
      <c r="AQ17" s="2213"/>
      <c r="AR17" s="2213"/>
      <c r="AS17" s="2213"/>
      <c r="AT17" s="2213"/>
      <c r="AU17" s="2213"/>
      <c r="AV17" s="2213"/>
      <c r="AW17" s="2213"/>
      <c r="AX17" s="2213"/>
      <c r="AY17" s="2213"/>
      <c r="AZ17" s="2213"/>
      <c r="BA17" s="2213"/>
      <c r="BB17" s="2213"/>
      <c r="BC17" s="2213"/>
      <c r="BD17" s="2213"/>
      <c r="BE17" s="2213"/>
      <c r="BF17" s="2213"/>
      <c r="BG17" s="2213"/>
      <c r="BH17" s="2213"/>
      <c r="BI17" s="2213"/>
      <c r="BJ17" s="2213"/>
      <c r="BK17" s="2213"/>
      <c r="BL17" s="2213"/>
      <c r="BM17" s="2213"/>
      <c r="BN17" s="2213"/>
      <c r="BO17" s="2213"/>
      <c r="BP17" s="2213"/>
      <c r="BQ17" s="2213"/>
      <c r="BR17" s="2213"/>
      <c r="BS17" s="2213"/>
      <c r="BT17" s="2213"/>
      <c r="BU17" s="2213"/>
      <c r="BV17" s="2213"/>
      <c r="BW17" s="2213"/>
      <c r="BX17" s="2213"/>
      <c r="BY17" s="2213"/>
      <c r="BZ17" s="2213"/>
      <c r="CA17" s="2213"/>
      <c r="CB17" s="2213"/>
      <c r="CC17" s="2213"/>
      <c r="CD17" s="2213"/>
      <c r="CE17" s="2213"/>
      <c r="CF17" s="2213"/>
      <c r="CG17" s="2213"/>
      <c r="CH17" s="2213"/>
      <c r="CI17" s="2213"/>
      <c r="CJ17" s="2213"/>
      <c r="CK17" s="2213"/>
      <c r="CL17" s="2213"/>
      <c r="CM17" s="2213"/>
      <c r="CN17" s="2213"/>
      <c r="CO17" s="2213"/>
      <c r="CP17" s="2213"/>
      <c r="CQ17" s="2213"/>
      <c r="CR17" s="2213"/>
      <c r="CS17" s="2213"/>
      <c r="CT17" s="2213"/>
      <c r="CU17" s="2213"/>
      <c r="CV17" s="2213"/>
      <c r="CW17" s="2213"/>
      <c r="CX17" s="2213"/>
      <c r="CY17" s="2213"/>
      <c r="CZ17" s="2213"/>
      <c r="DA17" s="2213"/>
      <c r="DB17" s="2213"/>
      <c r="DC17" s="2213"/>
      <c r="DD17" s="2213"/>
      <c r="DE17" s="2213"/>
      <c r="DF17" s="2213"/>
      <c r="DG17" s="2213"/>
      <c r="DH17" s="2213"/>
      <c r="DI17" s="2213"/>
      <c r="DJ17" s="2213"/>
      <c r="DK17" s="2213"/>
      <c r="DL17" s="2213"/>
      <c r="DM17" s="2213"/>
      <c r="DN17" s="2213"/>
      <c r="DO17" s="2213"/>
      <c r="DP17" s="2213"/>
      <c r="DQ17" s="2213"/>
      <c r="DR17" s="2213"/>
      <c r="DS17" s="2213"/>
      <c r="DT17" s="2213"/>
      <c r="DU17" s="2213"/>
      <c r="DV17" s="2213"/>
      <c r="DW17" s="2213"/>
      <c r="DX17" s="2213"/>
      <c r="DY17" s="2213"/>
      <c r="DZ17" s="2213"/>
      <c r="EA17" s="2213"/>
      <c r="EB17" s="2213"/>
      <c r="EC17" s="2213"/>
      <c r="ED17" s="2213"/>
      <c r="EE17" s="2213"/>
      <c r="EF17" s="2213"/>
    </row>
    <row r="18" spans="2:136" s="269" customFormat="1" ht="14.25" hidden="1" customHeight="1">
      <c r="B18" s="2211" t="s">
        <v>572</v>
      </c>
      <c r="C18" s="2211"/>
      <c r="D18" s="2211"/>
      <c r="E18" s="2211"/>
      <c r="F18" s="2211"/>
      <c r="G18" s="2211"/>
      <c r="H18" s="2211"/>
      <c r="I18" s="2211"/>
      <c r="J18" s="2211"/>
      <c r="K18" s="2211"/>
      <c r="L18" s="2211"/>
      <c r="M18" s="2211"/>
      <c r="N18" s="2211"/>
      <c r="O18" s="2211"/>
      <c r="P18" s="2211"/>
      <c r="Q18" s="2211"/>
      <c r="R18" s="2211"/>
      <c r="S18" s="2211"/>
      <c r="T18" s="2211"/>
      <c r="U18" s="2211"/>
      <c r="V18" s="2211"/>
      <c r="W18" s="2211"/>
      <c r="X18" s="2211"/>
      <c r="Y18" s="2211"/>
      <c r="Z18" s="2211"/>
      <c r="AA18" s="2211"/>
      <c r="AB18" s="2211"/>
      <c r="AC18" s="2211"/>
      <c r="AD18" s="2211"/>
      <c r="AE18" s="2211"/>
      <c r="AF18" s="2211"/>
      <c r="AG18" s="2211"/>
      <c r="AH18" s="2211"/>
      <c r="AI18" s="2211"/>
      <c r="AJ18" s="2211"/>
      <c r="AK18" s="2211"/>
      <c r="AL18" s="2211"/>
      <c r="AM18" s="2211"/>
      <c r="AN18" s="2211"/>
      <c r="AO18" s="2211"/>
      <c r="AP18" s="2211"/>
      <c r="AQ18" s="2211"/>
      <c r="AR18" s="2211"/>
      <c r="AS18" s="2211"/>
      <c r="AT18" s="2211"/>
      <c r="AU18" s="2211"/>
      <c r="AV18" s="2211"/>
      <c r="AW18" s="2211"/>
      <c r="AX18" s="2211"/>
      <c r="AY18" s="2211"/>
      <c r="AZ18" s="2211"/>
      <c r="BA18" s="2211"/>
      <c r="BB18" s="2211"/>
      <c r="BC18" s="2211"/>
      <c r="BD18" s="2211"/>
      <c r="BE18" s="2211"/>
      <c r="BF18" s="2211"/>
      <c r="BG18" s="2211"/>
      <c r="BH18" s="2211"/>
      <c r="BI18" s="2211"/>
      <c r="BJ18" s="2211"/>
      <c r="BK18" s="2211"/>
      <c r="BL18" s="2211"/>
      <c r="BM18" s="2211"/>
      <c r="BN18" s="2211"/>
      <c r="BO18" s="2211"/>
      <c r="BP18" s="2211"/>
      <c r="BQ18" s="2211"/>
      <c r="BR18" s="2211"/>
      <c r="BS18" s="2211" t="s">
        <v>573</v>
      </c>
      <c r="BT18" s="2211"/>
      <c r="BU18" s="2211"/>
      <c r="BV18" s="2211"/>
      <c r="BW18" s="2211"/>
      <c r="BX18" s="2211"/>
      <c r="BY18" s="2211"/>
      <c r="BZ18" s="2211"/>
      <c r="CA18" s="2211"/>
      <c r="CB18" s="2211"/>
      <c r="CC18" s="2211"/>
      <c r="CD18" s="2211"/>
      <c r="CE18" s="2211"/>
      <c r="CF18" s="2211"/>
      <c r="CG18" s="2211"/>
      <c r="CH18" s="2211"/>
      <c r="CI18" s="2211"/>
      <c r="CJ18" s="2211"/>
      <c r="CK18" s="2211"/>
      <c r="CL18" s="2211"/>
      <c r="CM18" s="2211"/>
      <c r="CN18" s="2211"/>
      <c r="CO18" s="2211"/>
      <c r="CP18" s="2211"/>
      <c r="CQ18" s="2211"/>
      <c r="CR18" s="2211"/>
      <c r="CS18" s="2211"/>
      <c r="CT18" s="2211"/>
      <c r="CU18" s="2211"/>
      <c r="CV18" s="2211"/>
      <c r="CW18" s="2211"/>
      <c r="CX18" s="2211"/>
      <c r="CY18" s="2211"/>
      <c r="CZ18" s="2211"/>
      <c r="DA18" s="2211"/>
      <c r="DB18" s="2211"/>
      <c r="DC18" s="2211"/>
      <c r="DD18" s="2211"/>
      <c r="DE18" s="2211"/>
      <c r="DF18" s="2211"/>
      <c r="DG18" s="2211"/>
      <c r="DH18" s="2211"/>
      <c r="DI18" s="2211"/>
      <c r="DJ18" s="2211"/>
      <c r="DK18" s="2211"/>
      <c r="DL18" s="2211"/>
      <c r="DM18" s="2211"/>
      <c r="DN18" s="2211"/>
      <c r="DO18" s="2211"/>
      <c r="DP18" s="2211"/>
      <c r="DQ18" s="2211"/>
      <c r="DR18" s="2211"/>
      <c r="DS18" s="2211"/>
      <c r="DT18" s="2211"/>
      <c r="DU18" s="2211"/>
      <c r="DV18" s="2211"/>
      <c r="DW18" s="2211"/>
      <c r="DX18" s="2211"/>
      <c r="DY18" s="2211"/>
      <c r="DZ18" s="2211"/>
      <c r="EA18" s="2211"/>
      <c r="EB18" s="2211"/>
      <c r="EC18" s="2211"/>
      <c r="ED18" s="2211"/>
      <c r="EE18" s="2211"/>
      <c r="EF18" s="2211"/>
    </row>
    <row r="19" spans="2:136" s="269" customFormat="1" ht="15" hidden="1" customHeight="1">
      <c r="BP19" s="347"/>
      <c r="BQ19" s="347"/>
      <c r="BR19" s="347"/>
      <c r="BS19" s="2214" t="s">
        <v>574</v>
      </c>
      <c r="BT19" s="2214"/>
      <c r="BU19" s="2214"/>
      <c r="BV19" s="2214"/>
      <c r="BW19" s="2214"/>
      <c r="BX19" s="2214"/>
      <c r="BY19" s="2214"/>
      <c r="BZ19" s="2214"/>
      <c r="CA19" s="2214"/>
      <c r="CB19" s="2214"/>
      <c r="CC19" s="2214"/>
      <c r="CD19" s="2214"/>
      <c r="CE19" s="2214"/>
      <c r="CF19" s="2214"/>
      <c r="CG19" s="2214"/>
      <c r="CH19" s="2214"/>
      <c r="CI19" s="2214"/>
      <c r="CJ19" s="2214"/>
      <c r="CK19" s="2214"/>
      <c r="CL19" s="2214"/>
      <c r="CM19" s="2214"/>
      <c r="CN19" s="2214"/>
      <c r="CO19" s="2214"/>
      <c r="CP19" s="2214"/>
      <c r="CQ19" s="2214"/>
      <c r="CR19" s="2214"/>
      <c r="CS19" s="2214"/>
      <c r="CT19" s="2214"/>
      <c r="CU19" s="2214"/>
      <c r="CV19" s="2214"/>
      <c r="CW19" s="2214"/>
      <c r="CX19" s="2214"/>
      <c r="CY19" s="2214"/>
      <c r="CZ19" s="2214"/>
      <c r="DA19" s="2214"/>
      <c r="DB19" s="2214"/>
      <c r="DC19" s="2214"/>
      <c r="DD19" s="2214"/>
      <c r="DE19" s="2214"/>
      <c r="DF19" s="2214"/>
      <c r="DG19" s="2214"/>
      <c r="DH19" s="2214"/>
      <c r="DI19" s="2214"/>
      <c r="DJ19" s="2214"/>
      <c r="DK19" s="2214"/>
      <c r="DL19" s="2214"/>
      <c r="DM19" s="2214"/>
      <c r="DN19" s="2214"/>
      <c r="DO19" s="2214"/>
      <c r="DP19" s="2214"/>
      <c r="DQ19" s="2214"/>
      <c r="DR19" s="2214"/>
      <c r="DS19" s="2214"/>
      <c r="DT19" s="2214"/>
      <c r="DU19" s="2214"/>
      <c r="DV19" s="2214"/>
      <c r="DW19" s="2214"/>
      <c r="DX19" s="2214"/>
      <c r="DY19" s="2214"/>
      <c r="DZ19" s="2214"/>
      <c r="EA19" s="2214"/>
      <c r="EB19" s="2214"/>
      <c r="EC19" s="2214"/>
      <c r="ED19" s="2214"/>
      <c r="EE19" s="2214"/>
      <c r="EF19" s="2214"/>
    </row>
    <row r="20" spans="2:136" s="269" customFormat="1" ht="15.75" hidden="1" customHeight="1">
      <c r="BP20" s="347"/>
      <c r="BQ20" s="347"/>
      <c r="BR20" s="347"/>
      <c r="BS20" s="2214" t="s">
        <v>575</v>
      </c>
      <c r="BT20" s="2214"/>
      <c r="BU20" s="2214"/>
      <c r="BV20" s="2214"/>
      <c r="BW20" s="2214"/>
      <c r="BX20" s="2214"/>
      <c r="BY20" s="2214"/>
      <c r="BZ20" s="2214"/>
      <c r="CA20" s="2214"/>
      <c r="CB20" s="2214"/>
      <c r="CC20" s="2214"/>
      <c r="CD20" s="2214"/>
      <c r="CE20" s="2214"/>
      <c r="CF20" s="2214"/>
      <c r="CG20" s="2214"/>
      <c r="CH20" s="2214"/>
      <c r="CI20" s="2214"/>
      <c r="CJ20" s="2214"/>
      <c r="CK20" s="2214"/>
      <c r="CL20" s="2214"/>
      <c r="CM20" s="2214"/>
      <c r="CN20" s="2214"/>
      <c r="CO20" s="2214"/>
      <c r="CP20" s="2214"/>
      <c r="CQ20" s="2214"/>
      <c r="CR20" s="2214"/>
      <c r="CS20" s="2214"/>
      <c r="CT20" s="2214"/>
      <c r="CU20" s="2214"/>
      <c r="CV20" s="2214"/>
      <c r="CW20" s="2214"/>
      <c r="CX20" s="2214"/>
      <c r="CY20" s="2214"/>
      <c r="CZ20" s="2214"/>
      <c r="DA20" s="2214"/>
      <c r="DB20" s="2214"/>
      <c r="DC20" s="2214"/>
      <c r="DD20" s="2214"/>
      <c r="DE20" s="2214"/>
      <c r="DF20" s="2214"/>
      <c r="DG20" s="2214"/>
      <c r="DH20" s="2214"/>
      <c r="DI20" s="2214"/>
      <c r="DJ20" s="2214"/>
      <c r="DK20" s="2214"/>
      <c r="DL20" s="2214"/>
      <c r="DM20" s="2214"/>
      <c r="DN20" s="2214"/>
      <c r="DO20" s="2214"/>
      <c r="DP20" s="2214"/>
      <c r="DQ20" s="2214"/>
      <c r="DR20" s="2214"/>
      <c r="DS20" s="2214"/>
      <c r="DT20" s="2214"/>
      <c r="DU20" s="2214"/>
      <c r="DV20" s="2214"/>
      <c r="DW20" s="2214"/>
      <c r="DX20" s="2214"/>
      <c r="DY20" s="2214"/>
      <c r="DZ20" s="2214"/>
      <c r="EA20" s="2214"/>
      <c r="EB20" s="2214"/>
      <c r="EC20" s="2214"/>
      <c r="ED20" s="2214"/>
      <c r="EE20" s="2214"/>
      <c r="EF20" s="2214"/>
    </row>
    <row r="21" spans="2:136" s="269" customFormat="1" ht="15" hidden="1" customHeight="1">
      <c r="BP21" s="347"/>
      <c r="BQ21" s="347"/>
      <c r="BR21" s="347"/>
      <c r="BS21" s="2214" t="s">
        <v>576</v>
      </c>
      <c r="BT21" s="2214"/>
      <c r="BU21" s="2214"/>
      <c r="BV21" s="2214"/>
      <c r="BW21" s="2214"/>
      <c r="BX21" s="2214"/>
      <c r="BY21" s="2214"/>
      <c r="BZ21" s="2214"/>
      <c r="CA21" s="2214"/>
      <c r="CB21" s="2214"/>
      <c r="CC21" s="2214"/>
      <c r="CD21" s="2214"/>
      <c r="CE21" s="2214"/>
      <c r="CF21" s="2214"/>
      <c r="CG21" s="2214"/>
      <c r="CH21" s="2214"/>
      <c r="CI21" s="2214"/>
      <c r="CJ21" s="2214"/>
      <c r="CK21" s="2214"/>
      <c r="CL21" s="2214"/>
      <c r="CM21" s="2214"/>
      <c r="CN21" s="2214"/>
      <c r="CO21" s="2214"/>
      <c r="CP21" s="2214"/>
      <c r="CQ21" s="2214"/>
      <c r="CR21" s="2214"/>
      <c r="CS21" s="2214"/>
      <c r="CT21" s="2214"/>
      <c r="CU21" s="2214"/>
      <c r="CV21" s="2214"/>
      <c r="CW21" s="2214"/>
      <c r="CX21" s="2214"/>
      <c r="CY21" s="2214"/>
      <c r="CZ21" s="2214"/>
      <c r="DA21" s="2214"/>
      <c r="DB21" s="2214"/>
      <c r="DC21" s="2214"/>
      <c r="DD21" s="2214"/>
      <c r="DE21" s="2214"/>
      <c r="DF21" s="2214"/>
      <c r="DG21" s="2214"/>
      <c r="DH21" s="2214"/>
      <c r="DI21" s="2214"/>
      <c r="DJ21" s="2214"/>
      <c r="DK21" s="2214"/>
      <c r="DL21" s="2214"/>
      <c r="DM21" s="2214"/>
      <c r="DN21" s="2214"/>
      <c r="DO21" s="2214"/>
      <c r="DP21" s="2214"/>
      <c r="DQ21" s="2214"/>
      <c r="DR21" s="2214"/>
      <c r="DS21" s="2214"/>
      <c r="DT21" s="2214"/>
      <c r="DU21" s="2214"/>
      <c r="DV21" s="2214"/>
      <c r="DW21" s="2214"/>
      <c r="DX21" s="2214"/>
      <c r="DY21" s="2214"/>
      <c r="DZ21" s="2214"/>
      <c r="EA21" s="2214"/>
      <c r="EB21" s="2214"/>
      <c r="EC21" s="2214"/>
      <c r="ED21" s="2214"/>
      <c r="EE21" s="2214"/>
      <c r="EF21" s="2214"/>
    </row>
    <row r="22" spans="2:136" s="269" customFormat="1" ht="14.25" hidden="1" customHeight="1">
      <c r="B22" s="2211" t="s">
        <v>577</v>
      </c>
      <c r="C22" s="2211"/>
      <c r="D22" s="2211"/>
      <c r="E22" s="2211"/>
      <c r="F22" s="2211"/>
      <c r="G22" s="2211"/>
      <c r="H22" s="2211"/>
      <c r="I22" s="2211"/>
      <c r="J22" s="2211"/>
      <c r="K22" s="2211"/>
      <c r="L22" s="2211"/>
      <c r="M22" s="2211"/>
      <c r="N22" s="2211"/>
      <c r="O22" s="2211"/>
      <c r="P22" s="2211"/>
      <c r="Q22" s="2211"/>
      <c r="R22" s="2211"/>
      <c r="S22" s="2211"/>
      <c r="T22" s="2211"/>
      <c r="U22" s="2211"/>
      <c r="V22" s="2211"/>
      <c r="W22" s="2211"/>
      <c r="X22" s="2211"/>
      <c r="Y22" s="2211"/>
      <c r="Z22" s="2211"/>
      <c r="AA22" s="2211"/>
      <c r="AB22" s="2211"/>
      <c r="AC22" s="2211"/>
      <c r="AD22" s="2211"/>
      <c r="AE22" s="2211"/>
      <c r="AF22" s="2211"/>
      <c r="AG22" s="2211"/>
      <c r="AH22" s="2211"/>
      <c r="AI22" s="2211"/>
      <c r="AJ22" s="2211"/>
      <c r="AK22" s="2211"/>
      <c r="AL22" s="2211"/>
      <c r="AM22" s="2211"/>
      <c r="AN22" s="2211"/>
      <c r="AO22" s="2211"/>
      <c r="AP22" s="2211"/>
      <c r="AQ22" s="2211"/>
      <c r="AR22" s="2211"/>
      <c r="AS22" s="2211"/>
      <c r="AT22" s="2211"/>
      <c r="AU22" s="2211"/>
      <c r="AV22" s="2211"/>
      <c r="AW22" s="2211"/>
      <c r="AX22" s="2211"/>
      <c r="AY22" s="2211"/>
      <c r="AZ22" s="2211"/>
      <c r="BA22" s="2211"/>
      <c r="BB22" s="2211"/>
      <c r="BC22" s="2211"/>
      <c r="BD22" s="2211"/>
      <c r="BE22" s="2211"/>
      <c r="BF22" s="2211"/>
      <c r="BG22" s="2211"/>
      <c r="BH22" s="2211"/>
      <c r="BI22" s="2211"/>
      <c r="BJ22" s="2211"/>
      <c r="BK22" s="2211"/>
      <c r="BL22" s="2211"/>
      <c r="BM22" s="2211"/>
      <c r="BN22" s="2211"/>
      <c r="BO22" s="2211"/>
      <c r="BP22" s="2211"/>
      <c r="BQ22" s="2211"/>
      <c r="BR22" s="2211"/>
      <c r="BS22" s="2211"/>
      <c r="BT22" s="2211"/>
      <c r="BU22" s="2211"/>
      <c r="BV22" s="2211"/>
      <c r="BW22" s="2211"/>
      <c r="BX22" s="2211"/>
      <c r="BY22" s="2211"/>
      <c r="BZ22" s="2211"/>
      <c r="CA22" s="2211"/>
      <c r="CB22" s="2211"/>
      <c r="CC22" s="2211"/>
      <c r="CD22" s="2211"/>
      <c r="CE22" s="2211"/>
      <c r="CF22" s="2211"/>
      <c r="CG22" s="2211"/>
      <c r="CH22" s="2211"/>
      <c r="CI22" s="2211"/>
      <c r="CJ22" s="2211"/>
      <c r="CK22" s="2211"/>
      <c r="CL22" s="2211"/>
      <c r="CM22" s="2211"/>
      <c r="CN22" s="2211"/>
      <c r="CO22" s="2211"/>
      <c r="CP22" s="2211"/>
      <c r="CQ22" s="2211"/>
      <c r="CR22" s="2211"/>
      <c r="CS22" s="2211"/>
      <c r="CT22" s="2211"/>
      <c r="CU22" s="2211"/>
      <c r="CV22" s="2211"/>
      <c r="CW22" s="2211"/>
      <c r="CX22" s="2211"/>
      <c r="CY22" s="2211"/>
      <c r="CZ22" s="2211"/>
      <c r="DA22" s="2211"/>
      <c r="DB22" s="2211"/>
      <c r="DC22" s="2211"/>
      <c r="DD22" s="2211"/>
      <c r="DE22" s="2211"/>
      <c r="DF22" s="2211"/>
      <c r="DG22" s="2211"/>
      <c r="DH22" s="2211"/>
      <c r="DI22" s="2211"/>
      <c r="DJ22" s="2211"/>
      <c r="DK22" s="2211"/>
      <c r="DL22" s="2211"/>
      <c r="DM22" s="2211"/>
      <c r="DN22" s="2211"/>
      <c r="DO22" s="2211"/>
      <c r="DP22" s="2211"/>
      <c r="DQ22" s="2211"/>
      <c r="DR22" s="2211"/>
      <c r="DS22" s="2211"/>
      <c r="DT22" s="2211"/>
      <c r="DU22" s="2211"/>
      <c r="DV22" s="2211"/>
      <c r="DW22" s="2211"/>
      <c r="DX22" s="2211"/>
      <c r="DY22" s="2211"/>
      <c r="DZ22" s="2211"/>
      <c r="EA22" s="2211"/>
      <c r="EB22" s="2211"/>
      <c r="EC22" s="2211"/>
      <c r="ED22" s="2211"/>
      <c r="EE22" s="2211"/>
      <c r="EF22" s="2211"/>
    </row>
    <row r="23" spans="2:136" ht="12" customHeight="1">
      <c r="C23" s="2212" t="s">
        <v>578</v>
      </c>
      <c r="D23" s="2212"/>
      <c r="E23" s="2212"/>
      <c r="F23" s="2212"/>
      <c r="G23" s="2212"/>
      <c r="H23" s="2212"/>
      <c r="I23" s="2212"/>
      <c r="J23" s="2212"/>
      <c r="K23" s="2212"/>
      <c r="L23" s="2212"/>
      <c r="M23" s="2212"/>
      <c r="N23" s="2212"/>
      <c r="O23" s="2212"/>
      <c r="P23" s="2212"/>
      <c r="Q23" s="2212"/>
      <c r="R23" s="2212"/>
      <c r="S23" s="2212"/>
      <c r="T23" s="2212"/>
      <c r="U23" s="2212"/>
      <c r="V23" s="2212"/>
      <c r="W23" s="2212"/>
      <c r="X23" s="2212"/>
      <c r="Y23" s="2212"/>
      <c r="Z23" s="2212"/>
      <c r="AA23" s="2212"/>
      <c r="AB23" s="2212"/>
      <c r="AC23" s="2212"/>
      <c r="AD23" s="2212"/>
      <c r="AE23" s="2212"/>
      <c r="AF23" s="2212"/>
      <c r="AG23" s="2212"/>
      <c r="AH23" s="2212"/>
      <c r="AI23" s="2212"/>
      <c r="AJ23" s="2212"/>
      <c r="AK23" s="2212"/>
      <c r="AL23" s="2212"/>
      <c r="AM23" s="2212"/>
      <c r="AN23" s="2212"/>
      <c r="AO23" s="2212"/>
      <c r="AP23" s="2212"/>
      <c r="AQ23" s="2212"/>
      <c r="AR23" s="2212"/>
      <c r="AS23" s="2212"/>
      <c r="AT23" s="2212"/>
      <c r="AU23" s="2212"/>
      <c r="AV23" s="2212"/>
      <c r="AW23" s="2212"/>
      <c r="AX23" s="2212"/>
      <c r="AY23" s="2212"/>
      <c r="AZ23" s="2212"/>
      <c r="BA23" s="2212"/>
      <c r="BB23" s="2212"/>
      <c r="BC23" s="2212"/>
      <c r="BD23" s="2212"/>
      <c r="BE23" s="2212"/>
      <c r="BF23" s="2212"/>
      <c r="BG23" s="2212"/>
      <c r="BH23" s="2212"/>
      <c r="BI23" s="2212"/>
      <c r="BJ23" s="2212"/>
      <c r="BK23" s="2212"/>
      <c r="BL23" s="2212"/>
      <c r="BM23" s="2212"/>
      <c r="BN23" s="2212"/>
      <c r="BO23" s="2212"/>
      <c r="BP23" s="2212"/>
      <c r="BQ23" s="2212"/>
      <c r="BR23" s="2212"/>
      <c r="BS23" s="2212"/>
      <c r="BT23" s="2212"/>
      <c r="BU23" s="2212"/>
      <c r="BV23" s="2212"/>
      <c r="BW23" s="2212"/>
      <c r="BX23" s="2212"/>
      <c r="BY23" s="2212"/>
      <c r="BZ23" s="2212"/>
      <c r="CA23" s="2212"/>
      <c r="CB23" s="2212"/>
      <c r="CC23" s="2212"/>
      <c r="CD23" s="2212"/>
      <c r="CE23" s="2212"/>
      <c r="CF23" s="2212"/>
      <c r="CG23" s="2212"/>
      <c r="CH23" s="2212"/>
      <c r="CI23" s="2212"/>
      <c r="CJ23" s="2212"/>
      <c r="CK23" s="2212"/>
      <c r="CL23" s="2212"/>
      <c r="CM23" s="2212"/>
      <c r="CN23" s="2212"/>
      <c r="CO23" s="2212"/>
      <c r="CP23" s="2212"/>
      <c r="CQ23" s="2212"/>
      <c r="CR23" s="2212"/>
      <c r="CS23" s="2212"/>
      <c r="CT23" s="2212"/>
    </row>
    <row r="24" spans="2:136" ht="12" customHeight="1">
      <c r="C24" s="2212" t="s">
        <v>579</v>
      </c>
      <c r="D24" s="2212"/>
      <c r="E24" s="2212"/>
      <c r="F24" s="2212"/>
      <c r="G24" s="2212"/>
      <c r="H24" s="2212"/>
      <c r="I24" s="2212"/>
      <c r="J24" s="2212"/>
      <c r="K24" s="2212"/>
      <c r="L24" s="2212"/>
      <c r="M24" s="2212"/>
      <c r="N24" s="2212"/>
      <c r="O24" s="2212"/>
      <c r="P24" s="2212"/>
      <c r="Q24" s="2212"/>
      <c r="R24" s="2212"/>
      <c r="S24" s="2212"/>
      <c r="T24" s="2212"/>
      <c r="U24" s="2212"/>
      <c r="V24" s="2212"/>
      <c r="W24" s="2212"/>
      <c r="X24" s="2212"/>
      <c r="Y24" s="2212"/>
      <c r="Z24" s="2212"/>
      <c r="AA24" s="2212"/>
      <c r="AB24" s="2212"/>
      <c r="AC24" s="2212"/>
      <c r="AD24" s="2212"/>
      <c r="AE24" s="2212"/>
      <c r="AF24" s="2212"/>
      <c r="AG24" s="2212"/>
      <c r="AH24" s="2212"/>
      <c r="AI24" s="2212"/>
      <c r="AJ24" s="2212"/>
      <c r="AK24" s="2212"/>
      <c r="AL24" s="2212"/>
      <c r="AM24" s="2212"/>
      <c r="AN24" s="2212"/>
      <c r="AO24" s="2212"/>
      <c r="AP24" s="2212"/>
      <c r="AQ24" s="2212"/>
      <c r="AR24" s="2212"/>
      <c r="AS24" s="2212"/>
      <c r="AT24" s="2212"/>
      <c r="AU24" s="2212"/>
      <c r="AV24" s="2212"/>
      <c r="AW24" s="2212"/>
      <c r="AX24" s="2212"/>
      <c r="AY24" s="2212"/>
      <c r="AZ24" s="2212"/>
      <c r="BA24" s="2212"/>
      <c r="BB24" s="2212"/>
      <c r="BC24" s="2212"/>
      <c r="BD24" s="2212"/>
      <c r="BE24" s="2212"/>
      <c r="BF24" s="2212"/>
      <c r="BG24" s="2212"/>
      <c r="BH24" s="2212"/>
      <c r="BI24" s="2212"/>
      <c r="BJ24" s="2212"/>
      <c r="BK24" s="2212"/>
      <c r="BL24" s="2212"/>
      <c r="BM24" s="2212"/>
      <c r="BN24" s="2212"/>
      <c r="BO24" s="2212"/>
      <c r="BP24" s="2212"/>
      <c r="BQ24" s="2212"/>
      <c r="BR24" s="2212"/>
      <c r="BS24" s="2212"/>
      <c r="BT24" s="2212"/>
      <c r="BU24" s="2212"/>
      <c r="BV24" s="2212"/>
      <c r="BW24" s="2212"/>
      <c r="BX24" s="2212"/>
      <c r="BY24" s="2212"/>
      <c r="BZ24" s="2212"/>
      <c r="CA24" s="2212"/>
      <c r="CB24" s="2212"/>
      <c r="CC24" s="2212"/>
      <c r="CD24" s="2212"/>
      <c r="CE24" s="2212"/>
      <c r="CF24" s="2212"/>
      <c r="CG24" s="2212"/>
      <c r="CH24" s="2212"/>
      <c r="CI24" s="2212"/>
      <c r="CJ24" s="2212"/>
      <c r="CK24" s="2212"/>
      <c r="CL24" s="2212"/>
      <c r="CM24" s="2212"/>
      <c r="CN24" s="2212"/>
      <c r="CO24" s="2212"/>
      <c r="CP24" s="2212"/>
      <c r="CQ24" s="2212"/>
      <c r="CR24" s="2212"/>
      <c r="CS24" s="2212"/>
      <c r="CT24" s="2212"/>
    </row>
  </sheetData>
  <mergeCells count="69">
    <mergeCell ref="B22:EF22"/>
    <mergeCell ref="C23:CT23"/>
    <mergeCell ref="C24:CT24"/>
    <mergeCell ref="B17:EF17"/>
    <mergeCell ref="B18:BR18"/>
    <mergeCell ref="BS18:EF18"/>
    <mergeCell ref="BS19:EF19"/>
    <mergeCell ref="BS20:EF20"/>
    <mergeCell ref="BS21:EF21"/>
    <mergeCell ref="B14:BO14"/>
    <mergeCell ref="BP14:CB14"/>
    <mergeCell ref="CC14:CH14"/>
    <mergeCell ref="CI14:DD14"/>
    <mergeCell ref="DE14:EF14"/>
    <mergeCell ref="B15:BO15"/>
    <mergeCell ref="BP15:CB15"/>
    <mergeCell ref="CC15:CH15"/>
    <mergeCell ref="CI15:DD15"/>
    <mergeCell ref="DE15:EF15"/>
    <mergeCell ref="B12:BO12"/>
    <mergeCell ref="BP12:CB12"/>
    <mergeCell ref="CC12:CH12"/>
    <mergeCell ref="CI12:DD12"/>
    <mergeCell ref="DE12:EF12"/>
    <mergeCell ref="B13:BO13"/>
    <mergeCell ref="BP13:CB13"/>
    <mergeCell ref="CC13:CH13"/>
    <mergeCell ref="CI13:DD13"/>
    <mergeCell ref="DE13:EF13"/>
    <mergeCell ref="B10:BO10"/>
    <mergeCell ref="BP10:CB10"/>
    <mergeCell ref="CC10:CH10"/>
    <mergeCell ref="CI10:DD10"/>
    <mergeCell ref="DE10:EF10"/>
    <mergeCell ref="B11:BO11"/>
    <mergeCell ref="BP11:CB11"/>
    <mergeCell ref="CC11:CH11"/>
    <mergeCell ref="CI11:DD11"/>
    <mergeCell ref="DE11:EF11"/>
    <mergeCell ref="B8:BO8"/>
    <mergeCell ref="BP8:CB8"/>
    <mergeCell ref="CC8:CH8"/>
    <mergeCell ref="CI8:DC8"/>
    <mergeCell ref="DE8:EF8"/>
    <mergeCell ref="B9:BO9"/>
    <mergeCell ref="BP9:CB9"/>
    <mergeCell ref="CC9:CH9"/>
    <mergeCell ref="CI9:DD9"/>
    <mergeCell ref="DE9:EF9"/>
    <mergeCell ref="DK6:DY6"/>
    <mergeCell ref="EG6:FF6"/>
    <mergeCell ref="B7:BO7"/>
    <mergeCell ref="BP7:CB7"/>
    <mergeCell ref="CC7:CH7"/>
    <mergeCell ref="CI7:DD7"/>
    <mergeCell ref="DE7:EF7"/>
    <mergeCell ref="B6:BO6"/>
    <mergeCell ref="BP6:CB6"/>
    <mergeCell ref="CC6:CH6"/>
    <mergeCell ref="CJ6:CK6"/>
    <mergeCell ref="CL6:CZ6"/>
    <mergeCell ref="DH6:DJ6"/>
    <mergeCell ref="A2:EF2"/>
    <mergeCell ref="A4:BO5"/>
    <mergeCell ref="BP4:CB5"/>
    <mergeCell ref="CI4:CN4"/>
    <mergeCell ref="CO4:CT4"/>
    <mergeCell ref="DK4:DP4"/>
    <mergeCell ref="DQ4:DV4"/>
  </mergeCells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G28"/>
  <sheetViews>
    <sheetView view="pageBreakPreview" zoomScale="87" zoomScaleSheetLayoutView="87" workbookViewId="0">
      <selection activeCell="EM16" sqref="EM16"/>
    </sheetView>
  </sheetViews>
  <sheetFormatPr defaultColWidth="0.85546875" defaultRowHeight="12" customHeight="1"/>
  <cols>
    <col min="1" max="16384" width="0.85546875" style="266"/>
  </cols>
  <sheetData>
    <row r="1" spans="1:163" s="257" customFormat="1" ht="14.25" customHeight="1">
      <c r="FG1" s="100" t="s">
        <v>321</v>
      </c>
    </row>
    <row r="2" spans="1:163" s="109" customFormat="1" ht="15">
      <c r="A2" s="1032" t="s">
        <v>580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1032"/>
      <c r="AI2" s="1032"/>
      <c r="AJ2" s="1032"/>
      <c r="AK2" s="1032"/>
      <c r="AL2" s="1032"/>
      <c r="AM2" s="1032"/>
      <c r="AN2" s="1032"/>
      <c r="AO2" s="1032"/>
      <c r="AP2" s="1032"/>
      <c r="AQ2" s="1032"/>
      <c r="AR2" s="1032"/>
      <c r="AS2" s="1032"/>
      <c r="AT2" s="1032"/>
      <c r="AU2" s="1032"/>
      <c r="AV2" s="1032"/>
      <c r="AW2" s="1032"/>
      <c r="AX2" s="1032"/>
      <c r="AY2" s="1032"/>
      <c r="AZ2" s="1032"/>
      <c r="BA2" s="1032"/>
      <c r="BB2" s="1032"/>
      <c r="BC2" s="1032"/>
      <c r="BD2" s="1032"/>
      <c r="BE2" s="1032"/>
      <c r="BF2" s="1032"/>
      <c r="BG2" s="1032"/>
      <c r="BH2" s="1032"/>
      <c r="BI2" s="1032"/>
      <c r="BJ2" s="1032"/>
      <c r="BK2" s="1032"/>
      <c r="BL2" s="1032"/>
      <c r="BM2" s="1032"/>
      <c r="BN2" s="1032"/>
      <c r="BO2" s="1032"/>
      <c r="BP2" s="1032"/>
      <c r="BQ2" s="1032"/>
      <c r="BR2" s="1032"/>
      <c r="BS2" s="1032"/>
      <c r="BT2" s="1032"/>
      <c r="BU2" s="1032"/>
      <c r="BV2" s="1032"/>
      <c r="BW2" s="1032"/>
      <c r="BX2" s="1032"/>
      <c r="BY2" s="1032"/>
      <c r="BZ2" s="1032"/>
      <c r="CA2" s="1032"/>
      <c r="CB2" s="1032"/>
      <c r="CC2" s="1032"/>
      <c r="CD2" s="1032"/>
      <c r="CE2" s="1032"/>
      <c r="CF2" s="1032"/>
      <c r="CG2" s="1032"/>
      <c r="CH2" s="1032"/>
      <c r="CI2" s="1032"/>
      <c r="CJ2" s="1032"/>
      <c r="CK2" s="1032"/>
      <c r="CL2" s="1032"/>
      <c r="CM2" s="1032"/>
      <c r="CN2" s="1032"/>
      <c r="CO2" s="1032"/>
      <c r="CP2" s="1032"/>
      <c r="CQ2" s="1032"/>
      <c r="CR2" s="1032"/>
      <c r="CS2" s="1032"/>
      <c r="CT2" s="1032"/>
      <c r="CU2" s="1032"/>
      <c r="CV2" s="1032"/>
      <c r="CW2" s="1032"/>
      <c r="CX2" s="1032"/>
      <c r="CY2" s="1032"/>
      <c r="CZ2" s="1032"/>
      <c r="DA2" s="1032"/>
      <c r="DB2" s="1032"/>
      <c r="DC2" s="1032"/>
      <c r="DD2" s="1032"/>
      <c r="DE2" s="1032"/>
      <c r="DF2" s="1032"/>
      <c r="DG2" s="1032"/>
      <c r="DH2" s="1032"/>
      <c r="DI2" s="1032"/>
      <c r="DJ2" s="1032"/>
      <c r="DK2" s="1032"/>
      <c r="DL2" s="1032"/>
      <c r="DM2" s="1032"/>
      <c r="DN2" s="1032"/>
      <c r="DO2" s="1032"/>
      <c r="DP2" s="1032"/>
      <c r="DQ2" s="1032"/>
      <c r="DR2" s="1032"/>
      <c r="DS2" s="1032"/>
      <c r="DT2" s="1032"/>
      <c r="DU2" s="1032"/>
      <c r="DV2" s="1032"/>
      <c r="DW2" s="1032"/>
      <c r="DX2" s="1032"/>
      <c r="DY2" s="1032"/>
      <c r="DZ2" s="1032"/>
      <c r="EA2" s="1032"/>
      <c r="EB2" s="1032"/>
      <c r="EC2" s="1032"/>
      <c r="ED2" s="1032"/>
      <c r="EE2" s="1032"/>
      <c r="EF2" s="1032"/>
      <c r="EG2" s="1032"/>
      <c r="EH2" s="1032"/>
      <c r="EI2" s="1032"/>
      <c r="EJ2" s="1032"/>
      <c r="EK2" s="1032"/>
      <c r="EL2" s="1032"/>
      <c r="EM2" s="1032"/>
      <c r="EN2" s="1032"/>
      <c r="EO2" s="1032"/>
      <c r="EP2" s="1032"/>
      <c r="EQ2" s="1032"/>
      <c r="ER2" s="1032"/>
      <c r="ES2" s="1032"/>
      <c r="ET2" s="1032"/>
      <c r="EU2" s="1032"/>
      <c r="EV2" s="1032"/>
      <c r="EW2" s="1032"/>
      <c r="EX2" s="1032"/>
      <c r="EY2" s="1032"/>
      <c r="EZ2" s="1032"/>
      <c r="FA2" s="1032"/>
      <c r="FB2" s="1032"/>
      <c r="FC2" s="1032"/>
      <c r="FD2" s="1032"/>
      <c r="FE2" s="1032"/>
      <c r="FF2" s="1032"/>
      <c r="FG2" s="1032"/>
    </row>
    <row r="3" spans="1:163" ht="14.25" customHeight="1">
      <c r="EV3" s="264" t="s">
        <v>514</v>
      </c>
    </row>
    <row r="4" spans="1:163" s="253" customFormat="1" ht="29.25" customHeight="1" thickBot="1">
      <c r="A4" s="1668" t="s">
        <v>127</v>
      </c>
      <c r="B4" s="1669"/>
      <c r="C4" s="1669"/>
      <c r="D4" s="1669"/>
      <c r="E4" s="1669"/>
      <c r="F4" s="1669"/>
      <c r="G4" s="1669"/>
      <c r="H4" s="1669"/>
      <c r="I4" s="1669"/>
      <c r="J4" s="1669"/>
      <c r="K4" s="1669"/>
      <c r="L4" s="1669"/>
      <c r="M4" s="1669"/>
      <c r="N4" s="1669"/>
      <c r="O4" s="1669"/>
      <c r="P4" s="1669"/>
      <c r="Q4" s="1669"/>
      <c r="R4" s="1669"/>
      <c r="S4" s="1669"/>
      <c r="T4" s="1669"/>
      <c r="U4" s="1669"/>
      <c r="V4" s="1669"/>
      <c r="W4" s="1669"/>
      <c r="X4" s="1669"/>
      <c r="Y4" s="1669"/>
      <c r="Z4" s="1669"/>
      <c r="AA4" s="1669"/>
      <c r="AB4" s="1669"/>
      <c r="AC4" s="1669"/>
      <c r="AD4" s="1669"/>
      <c r="AE4" s="1669"/>
      <c r="AF4" s="1669"/>
      <c r="AG4" s="1669"/>
      <c r="AH4" s="1669"/>
      <c r="AI4" s="1669"/>
      <c r="AJ4" s="1669"/>
      <c r="AK4" s="1669"/>
      <c r="AL4" s="1670"/>
      <c r="AM4" s="1972" t="s">
        <v>370</v>
      </c>
      <c r="AN4" s="1973"/>
      <c r="AO4" s="1973"/>
      <c r="AP4" s="1973"/>
      <c r="AQ4" s="1973"/>
      <c r="AR4" s="1973"/>
      <c r="AS4" s="1973"/>
      <c r="AT4" s="1973"/>
      <c r="AU4" s="1973"/>
      <c r="AV4" s="1974"/>
      <c r="AW4" s="2215" t="s">
        <v>322</v>
      </c>
      <c r="AX4" s="2216"/>
      <c r="AY4" s="2216"/>
      <c r="AZ4" s="2216"/>
      <c r="BA4" s="2216"/>
      <c r="BB4" s="2216"/>
      <c r="BC4" s="2216"/>
      <c r="BD4" s="2216"/>
      <c r="BE4" s="2216"/>
      <c r="BF4" s="2216"/>
      <c r="BG4" s="2216"/>
      <c r="BH4" s="2216"/>
      <c r="BI4" s="2216"/>
      <c r="BJ4" s="2216"/>
      <c r="BK4" s="2216"/>
      <c r="BL4" s="2216"/>
      <c r="BM4" s="2216"/>
      <c r="BN4" s="2216"/>
      <c r="BO4" s="2216"/>
      <c r="BP4" s="2216"/>
      <c r="BQ4" s="2216"/>
      <c r="BR4" s="2216"/>
      <c r="BS4" s="2217"/>
      <c r="BT4" s="2215" t="s">
        <v>323</v>
      </c>
      <c r="BU4" s="2216"/>
      <c r="BV4" s="2216"/>
      <c r="BW4" s="2216"/>
      <c r="BX4" s="2216"/>
      <c r="BY4" s="2216"/>
      <c r="BZ4" s="2216"/>
      <c r="CA4" s="2216"/>
      <c r="CB4" s="2216"/>
      <c r="CC4" s="2216"/>
      <c r="CD4" s="2216"/>
      <c r="CE4" s="2216"/>
      <c r="CF4" s="2216"/>
      <c r="CG4" s="2216"/>
      <c r="CH4" s="2216"/>
      <c r="CI4" s="2216"/>
      <c r="CJ4" s="2216"/>
      <c r="CK4" s="2216"/>
      <c r="CL4" s="2216"/>
      <c r="CM4" s="2216"/>
      <c r="CN4" s="2216"/>
      <c r="CO4" s="2216"/>
      <c r="CP4" s="2217"/>
      <c r="CQ4" s="2215" t="s">
        <v>324</v>
      </c>
      <c r="CR4" s="2216"/>
      <c r="CS4" s="2216"/>
      <c r="CT4" s="2216"/>
      <c r="CU4" s="2216"/>
      <c r="CV4" s="2216"/>
      <c r="CW4" s="2216"/>
      <c r="CX4" s="2216"/>
      <c r="CY4" s="2216"/>
      <c r="CZ4" s="2216"/>
      <c r="DA4" s="2216"/>
      <c r="DB4" s="2216"/>
      <c r="DC4" s="2216"/>
      <c r="DD4" s="2216"/>
      <c r="DE4" s="2216"/>
      <c r="DF4" s="2216"/>
      <c r="DG4" s="2216"/>
      <c r="DH4" s="2216"/>
      <c r="DI4" s="2216"/>
      <c r="DJ4" s="2216"/>
      <c r="DK4" s="2216"/>
      <c r="DL4" s="2216"/>
      <c r="DM4" s="2217"/>
      <c r="DN4" s="2216" t="s">
        <v>325</v>
      </c>
      <c r="DO4" s="2216"/>
      <c r="DP4" s="2216"/>
      <c r="DQ4" s="2216"/>
      <c r="DR4" s="2216"/>
      <c r="DS4" s="2216"/>
      <c r="DT4" s="2216"/>
      <c r="DU4" s="2216"/>
      <c r="DV4" s="2216"/>
      <c r="DW4" s="2216"/>
      <c r="DX4" s="2216"/>
      <c r="DY4" s="2216"/>
      <c r="DZ4" s="2216"/>
      <c r="EA4" s="2216"/>
      <c r="EB4" s="2216"/>
      <c r="EC4" s="2216"/>
      <c r="ED4" s="2216"/>
      <c r="EE4" s="2216"/>
      <c r="EF4" s="2216"/>
      <c r="EG4" s="2216"/>
      <c r="EH4" s="2216"/>
      <c r="EI4" s="2216"/>
      <c r="EJ4" s="2217"/>
      <c r="EK4" s="2215" t="s">
        <v>326</v>
      </c>
      <c r="EL4" s="2216"/>
      <c r="EM4" s="2216"/>
      <c r="EN4" s="2216"/>
      <c r="EO4" s="2216"/>
      <c r="EP4" s="2216"/>
      <c r="EQ4" s="2216"/>
      <c r="ER4" s="2216"/>
      <c r="ES4" s="2216"/>
      <c r="ET4" s="2216"/>
      <c r="EU4" s="2216"/>
      <c r="EV4" s="2216"/>
      <c r="EW4" s="2216"/>
      <c r="EX4" s="2216"/>
      <c r="EY4" s="2216"/>
      <c r="EZ4" s="2216"/>
      <c r="FA4" s="2216"/>
      <c r="FB4" s="2216"/>
      <c r="FC4" s="2216"/>
      <c r="FD4" s="2216"/>
      <c r="FE4" s="2216"/>
      <c r="FF4" s="2216"/>
      <c r="FG4" s="2217"/>
    </row>
    <row r="5" spans="1:163" s="112" customFormat="1" ht="28.5" customHeight="1">
      <c r="A5" s="259"/>
      <c r="B5" s="2227" t="s">
        <v>597</v>
      </c>
      <c r="C5" s="2227"/>
      <c r="D5" s="2227"/>
      <c r="E5" s="2227"/>
      <c r="F5" s="2227"/>
      <c r="G5" s="2227"/>
      <c r="H5" s="2227"/>
      <c r="I5" s="2227"/>
      <c r="J5" s="2227"/>
      <c r="K5" s="2227"/>
      <c r="L5" s="2227"/>
      <c r="M5" s="2227"/>
      <c r="N5" s="2227"/>
      <c r="O5" s="2227"/>
      <c r="P5" s="2227"/>
      <c r="Q5" s="2227"/>
      <c r="R5" s="2227"/>
      <c r="S5" s="2227"/>
      <c r="T5" s="2227"/>
      <c r="U5" s="2227"/>
      <c r="V5" s="2227"/>
      <c r="W5" s="2227"/>
      <c r="X5" s="2227"/>
      <c r="Y5" s="2227"/>
      <c r="Z5" s="2227"/>
      <c r="AA5" s="2227"/>
      <c r="AB5" s="2227"/>
      <c r="AC5" s="2227"/>
      <c r="AD5" s="2227"/>
      <c r="AE5" s="2227"/>
      <c r="AF5" s="2227"/>
      <c r="AG5" s="2227"/>
      <c r="AH5" s="2227"/>
      <c r="AI5" s="2227"/>
      <c r="AJ5" s="2227"/>
      <c r="AK5" s="2227"/>
      <c r="AL5" s="2227"/>
      <c r="AM5" s="2228">
        <v>5700</v>
      </c>
      <c r="AN5" s="2229"/>
      <c r="AO5" s="2229"/>
      <c r="AP5" s="2229"/>
      <c r="AQ5" s="2229"/>
      <c r="AR5" s="2229"/>
      <c r="AS5" s="2229"/>
      <c r="AT5" s="2229"/>
      <c r="AU5" s="2229"/>
      <c r="AV5" s="2230"/>
      <c r="AW5" s="2231">
        <f>AW6+AW8</f>
        <v>41532</v>
      </c>
      <c r="AX5" s="2218"/>
      <c r="AY5" s="2218"/>
      <c r="AZ5" s="2218"/>
      <c r="BA5" s="2218"/>
      <c r="BB5" s="2218"/>
      <c r="BC5" s="2218"/>
      <c r="BD5" s="2218"/>
      <c r="BE5" s="2218"/>
      <c r="BF5" s="2218"/>
      <c r="BG5" s="2218"/>
      <c r="BH5" s="2218"/>
      <c r="BI5" s="2218"/>
      <c r="BJ5" s="2218"/>
      <c r="BK5" s="2218"/>
      <c r="BL5" s="2218"/>
      <c r="BM5" s="2218"/>
      <c r="BN5" s="2218"/>
      <c r="BO5" s="2218"/>
      <c r="BP5" s="2218"/>
      <c r="BQ5" s="2218"/>
      <c r="BR5" s="2218"/>
      <c r="BS5" s="2218"/>
      <c r="BT5" s="2218">
        <f>BT6+BT8</f>
        <v>441488</v>
      </c>
      <c r="BU5" s="2218"/>
      <c r="BV5" s="2218"/>
      <c r="BW5" s="2218"/>
      <c r="BX5" s="2218"/>
      <c r="BY5" s="2218"/>
      <c r="BZ5" s="2218"/>
      <c r="CA5" s="2218"/>
      <c r="CB5" s="2218"/>
      <c r="CC5" s="2218"/>
      <c r="CD5" s="2218"/>
      <c r="CE5" s="2218"/>
      <c r="CF5" s="2218"/>
      <c r="CG5" s="2218"/>
      <c r="CH5" s="2218"/>
      <c r="CI5" s="2218"/>
      <c r="CJ5" s="2218"/>
      <c r="CK5" s="2218"/>
      <c r="CL5" s="2218"/>
      <c r="CM5" s="2218"/>
      <c r="CN5" s="2218"/>
      <c r="CO5" s="2218"/>
      <c r="CP5" s="2218"/>
      <c r="CQ5" s="2232">
        <f>CQ6+CQ8</f>
        <v>295478</v>
      </c>
      <c r="CR5" s="2233"/>
      <c r="CS5" s="2233"/>
      <c r="CT5" s="2233"/>
      <c r="CU5" s="2233"/>
      <c r="CV5" s="2233"/>
      <c r="CW5" s="2233"/>
      <c r="CX5" s="2233"/>
      <c r="CY5" s="2233"/>
      <c r="CZ5" s="2233"/>
      <c r="DA5" s="2233"/>
      <c r="DB5" s="2233"/>
      <c r="DC5" s="2233"/>
      <c r="DD5" s="2233"/>
      <c r="DE5" s="2233"/>
      <c r="DF5" s="2233"/>
      <c r="DG5" s="2233"/>
      <c r="DH5" s="2233"/>
      <c r="DI5" s="2233"/>
      <c r="DJ5" s="2233"/>
      <c r="DK5" s="2233"/>
      <c r="DL5" s="2233"/>
      <c r="DM5" s="2234"/>
      <c r="DN5" s="2232">
        <f>DN6+DN8</f>
        <v>80172</v>
      </c>
      <c r="DO5" s="2233"/>
      <c r="DP5" s="2233"/>
      <c r="DQ5" s="2233"/>
      <c r="DR5" s="2233"/>
      <c r="DS5" s="2233"/>
      <c r="DT5" s="2233"/>
      <c r="DU5" s="2233"/>
      <c r="DV5" s="2233"/>
      <c r="DW5" s="2233"/>
      <c r="DX5" s="2233"/>
      <c r="DY5" s="2233"/>
      <c r="DZ5" s="2233"/>
      <c r="EA5" s="2233"/>
      <c r="EB5" s="2233"/>
      <c r="EC5" s="2233"/>
      <c r="ED5" s="2233"/>
      <c r="EE5" s="2233"/>
      <c r="EF5" s="2233"/>
      <c r="EG5" s="2233"/>
      <c r="EH5" s="2233"/>
      <c r="EI5" s="2233"/>
      <c r="EJ5" s="2234"/>
      <c r="EK5" s="2218">
        <f>EK6+EK8</f>
        <v>107370</v>
      </c>
      <c r="EL5" s="2218"/>
      <c r="EM5" s="2218"/>
      <c r="EN5" s="2218"/>
      <c r="EO5" s="2218"/>
      <c r="EP5" s="2218"/>
      <c r="EQ5" s="2218"/>
      <c r="ER5" s="2218"/>
      <c r="ES5" s="2218"/>
      <c r="ET5" s="2218"/>
      <c r="EU5" s="2218"/>
      <c r="EV5" s="2218"/>
      <c r="EW5" s="2218"/>
      <c r="EX5" s="2218"/>
      <c r="EY5" s="2218"/>
      <c r="EZ5" s="2218"/>
      <c r="FA5" s="2218"/>
      <c r="FB5" s="2218"/>
      <c r="FC5" s="2218"/>
      <c r="FD5" s="2218"/>
      <c r="FE5" s="2218"/>
      <c r="FF5" s="2218"/>
      <c r="FG5" s="2219"/>
    </row>
    <row r="6" spans="1:163" s="257" customFormat="1" ht="13.5" customHeight="1">
      <c r="A6" s="115"/>
      <c r="B6" s="2196" t="s">
        <v>136</v>
      </c>
      <c r="C6" s="2196"/>
      <c r="D6" s="2196"/>
      <c r="E6" s="2196"/>
      <c r="F6" s="2196"/>
      <c r="G6" s="2196"/>
      <c r="H6" s="2196"/>
      <c r="I6" s="2196"/>
      <c r="J6" s="2196"/>
      <c r="K6" s="2196"/>
      <c r="L6" s="2196"/>
      <c r="M6" s="2196"/>
      <c r="N6" s="2196"/>
      <c r="O6" s="2196"/>
      <c r="P6" s="2196"/>
      <c r="Q6" s="2196"/>
      <c r="R6" s="2196"/>
      <c r="S6" s="2196"/>
      <c r="T6" s="2196"/>
      <c r="U6" s="2196"/>
      <c r="V6" s="2196"/>
      <c r="W6" s="2196"/>
      <c r="X6" s="2196"/>
      <c r="Y6" s="2196"/>
      <c r="Z6" s="2196"/>
      <c r="AA6" s="2196"/>
      <c r="AB6" s="2196"/>
      <c r="AC6" s="2196"/>
      <c r="AD6" s="2196"/>
      <c r="AE6" s="2196"/>
      <c r="AF6" s="2196"/>
      <c r="AG6" s="2196"/>
      <c r="AH6" s="2196"/>
      <c r="AI6" s="2196"/>
      <c r="AJ6" s="2196"/>
      <c r="AK6" s="2196"/>
      <c r="AL6" s="2196"/>
      <c r="AM6" s="1155"/>
      <c r="AN6" s="1156"/>
      <c r="AO6" s="1156"/>
      <c r="AP6" s="1156"/>
      <c r="AQ6" s="1156"/>
      <c r="AR6" s="1156"/>
      <c r="AS6" s="1156"/>
      <c r="AT6" s="1156"/>
      <c r="AU6" s="1156"/>
      <c r="AV6" s="1157"/>
      <c r="AW6" s="2220">
        <v>41532</v>
      </c>
      <c r="AX6" s="2200"/>
      <c r="AY6" s="2200"/>
      <c r="AZ6" s="2200"/>
      <c r="BA6" s="2200"/>
      <c r="BB6" s="2200"/>
      <c r="BC6" s="2200"/>
      <c r="BD6" s="2200"/>
      <c r="BE6" s="2200"/>
      <c r="BF6" s="2200"/>
      <c r="BG6" s="2200"/>
      <c r="BH6" s="2200"/>
      <c r="BI6" s="2200"/>
      <c r="BJ6" s="2200"/>
      <c r="BK6" s="2200"/>
      <c r="BL6" s="2200"/>
      <c r="BM6" s="2200"/>
      <c r="BN6" s="2200"/>
      <c r="BO6" s="2200"/>
      <c r="BP6" s="2200"/>
      <c r="BQ6" s="2200"/>
      <c r="BR6" s="2200"/>
      <c r="BS6" s="2201"/>
      <c r="BT6" s="2202">
        <v>261898</v>
      </c>
      <c r="BU6" s="2200"/>
      <c r="BV6" s="2200"/>
      <c r="BW6" s="2200"/>
      <c r="BX6" s="2200"/>
      <c r="BY6" s="2200"/>
      <c r="BZ6" s="2200"/>
      <c r="CA6" s="2200"/>
      <c r="CB6" s="2200"/>
      <c r="CC6" s="2200"/>
      <c r="CD6" s="2200"/>
      <c r="CE6" s="2200"/>
      <c r="CF6" s="2200"/>
      <c r="CG6" s="2200"/>
      <c r="CH6" s="2200"/>
      <c r="CI6" s="2200"/>
      <c r="CJ6" s="2200"/>
      <c r="CK6" s="2200"/>
      <c r="CL6" s="2200"/>
      <c r="CM6" s="2200"/>
      <c r="CN6" s="2200"/>
      <c r="CO6" s="2200"/>
      <c r="CP6" s="2201"/>
      <c r="CQ6" s="2202">
        <v>203505</v>
      </c>
      <c r="CR6" s="2200"/>
      <c r="CS6" s="2200"/>
      <c r="CT6" s="2200"/>
      <c r="CU6" s="2200"/>
      <c r="CV6" s="2200"/>
      <c r="CW6" s="2200"/>
      <c r="CX6" s="2200"/>
      <c r="CY6" s="2200"/>
      <c r="CZ6" s="2200"/>
      <c r="DA6" s="2200"/>
      <c r="DB6" s="2200"/>
      <c r="DC6" s="2200"/>
      <c r="DD6" s="2200"/>
      <c r="DE6" s="2200"/>
      <c r="DF6" s="2200"/>
      <c r="DG6" s="2200"/>
      <c r="DH6" s="2200"/>
      <c r="DI6" s="2200"/>
      <c r="DJ6" s="2200"/>
      <c r="DK6" s="2200"/>
      <c r="DL6" s="2200"/>
      <c r="DM6" s="2201"/>
      <c r="DN6" s="2202">
        <v>-7445</v>
      </c>
      <c r="DO6" s="2200"/>
      <c r="DP6" s="2200"/>
      <c r="DQ6" s="2200"/>
      <c r="DR6" s="2200"/>
      <c r="DS6" s="2200"/>
      <c r="DT6" s="2200"/>
      <c r="DU6" s="2200"/>
      <c r="DV6" s="2200"/>
      <c r="DW6" s="2200"/>
      <c r="DX6" s="2200"/>
      <c r="DY6" s="2200"/>
      <c r="DZ6" s="2200"/>
      <c r="EA6" s="2200"/>
      <c r="EB6" s="2200"/>
      <c r="EC6" s="2200"/>
      <c r="ED6" s="2200"/>
      <c r="EE6" s="2200"/>
      <c r="EF6" s="2200"/>
      <c r="EG6" s="2200"/>
      <c r="EH6" s="2200"/>
      <c r="EI6" s="2200"/>
      <c r="EJ6" s="2201"/>
      <c r="EK6" s="2221">
        <f>AW6+BT6-CQ6-DN6</f>
        <v>107370</v>
      </c>
      <c r="EL6" s="2221"/>
      <c r="EM6" s="2221"/>
      <c r="EN6" s="2221"/>
      <c r="EO6" s="2221"/>
      <c r="EP6" s="2221"/>
      <c r="EQ6" s="2221"/>
      <c r="ER6" s="2221"/>
      <c r="ES6" s="2221"/>
      <c r="ET6" s="2221"/>
      <c r="EU6" s="2221"/>
      <c r="EV6" s="2221"/>
      <c r="EW6" s="2221"/>
      <c r="EX6" s="2221"/>
      <c r="EY6" s="2221"/>
      <c r="EZ6" s="2221"/>
      <c r="FA6" s="2221"/>
      <c r="FB6" s="2221"/>
      <c r="FC6" s="2221"/>
      <c r="FD6" s="2221"/>
      <c r="FE6" s="2221"/>
      <c r="FF6" s="2221"/>
      <c r="FG6" s="2222"/>
    </row>
    <row r="7" spans="1:163" s="257" customFormat="1" ht="21.75" customHeight="1">
      <c r="A7" s="117"/>
      <c r="B7" s="2225" t="s">
        <v>581</v>
      </c>
      <c r="C7" s="2225"/>
      <c r="D7" s="2225"/>
      <c r="E7" s="2225"/>
      <c r="F7" s="2225"/>
      <c r="G7" s="2225"/>
      <c r="H7" s="2225"/>
      <c r="I7" s="2225"/>
      <c r="J7" s="2225"/>
      <c r="K7" s="2225"/>
      <c r="L7" s="2225"/>
      <c r="M7" s="2225"/>
      <c r="N7" s="2225"/>
      <c r="O7" s="2225"/>
      <c r="P7" s="2225"/>
      <c r="Q7" s="2225"/>
      <c r="R7" s="2225"/>
      <c r="S7" s="2225"/>
      <c r="T7" s="2225"/>
      <c r="U7" s="2225"/>
      <c r="V7" s="2225"/>
      <c r="W7" s="2225"/>
      <c r="X7" s="2225"/>
      <c r="Y7" s="2225"/>
      <c r="Z7" s="2225"/>
      <c r="AA7" s="2225"/>
      <c r="AB7" s="2225"/>
      <c r="AC7" s="2225"/>
      <c r="AD7" s="2225"/>
      <c r="AE7" s="2225"/>
      <c r="AF7" s="2225"/>
      <c r="AG7" s="2225"/>
      <c r="AH7" s="2225"/>
      <c r="AI7" s="2225"/>
      <c r="AJ7" s="2225"/>
      <c r="AK7" s="2225"/>
      <c r="AL7" s="2226"/>
      <c r="AM7" s="1161"/>
      <c r="AN7" s="1162"/>
      <c r="AO7" s="1162"/>
      <c r="AP7" s="1162"/>
      <c r="AQ7" s="1162"/>
      <c r="AR7" s="1162"/>
      <c r="AS7" s="1162"/>
      <c r="AT7" s="1162"/>
      <c r="AU7" s="1162"/>
      <c r="AV7" s="1163"/>
      <c r="AW7" s="2192"/>
      <c r="AX7" s="2176"/>
      <c r="AY7" s="2176"/>
      <c r="AZ7" s="2176"/>
      <c r="BA7" s="2176"/>
      <c r="BB7" s="2176"/>
      <c r="BC7" s="2176"/>
      <c r="BD7" s="2176"/>
      <c r="BE7" s="2176"/>
      <c r="BF7" s="2176"/>
      <c r="BG7" s="2176"/>
      <c r="BH7" s="2176"/>
      <c r="BI7" s="2176"/>
      <c r="BJ7" s="2176"/>
      <c r="BK7" s="2176"/>
      <c r="BL7" s="2176"/>
      <c r="BM7" s="2176"/>
      <c r="BN7" s="2176"/>
      <c r="BO7" s="2176"/>
      <c r="BP7" s="2176"/>
      <c r="BQ7" s="2176"/>
      <c r="BR7" s="2176"/>
      <c r="BS7" s="2193"/>
      <c r="BT7" s="2194"/>
      <c r="BU7" s="2176"/>
      <c r="BV7" s="2176"/>
      <c r="BW7" s="2176"/>
      <c r="BX7" s="2176"/>
      <c r="BY7" s="2176"/>
      <c r="BZ7" s="2176"/>
      <c r="CA7" s="2176"/>
      <c r="CB7" s="2176"/>
      <c r="CC7" s="2176"/>
      <c r="CD7" s="2176"/>
      <c r="CE7" s="2176"/>
      <c r="CF7" s="2176"/>
      <c r="CG7" s="2176"/>
      <c r="CH7" s="2176"/>
      <c r="CI7" s="2176"/>
      <c r="CJ7" s="2176"/>
      <c r="CK7" s="2176"/>
      <c r="CL7" s="2176"/>
      <c r="CM7" s="2176"/>
      <c r="CN7" s="2176"/>
      <c r="CO7" s="2176"/>
      <c r="CP7" s="2193"/>
      <c r="CQ7" s="2194"/>
      <c r="CR7" s="2176"/>
      <c r="CS7" s="2176"/>
      <c r="CT7" s="2176"/>
      <c r="CU7" s="2176"/>
      <c r="CV7" s="2176"/>
      <c r="CW7" s="2176"/>
      <c r="CX7" s="2176"/>
      <c r="CY7" s="2176"/>
      <c r="CZ7" s="2176"/>
      <c r="DA7" s="2176"/>
      <c r="DB7" s="2176"/>
      <c r="DC7" s="2176"/>
      <c r="DD7" s="2176"/>
      <c r="DE7" s="2176"/>
      <c r="DF7" s="2176"/>
      <c r="DG7" s="2176"/>
      <c r="DH7" s="2176"/>
      <c r="DI7" s="2176"/>
      <c r="DJ7" s="2176"/>
      <c r="DK7" s="2176"/>
      <c r="DL7" s="2176"/>
      <c r="DM7" s="2193"/>
      <c r="DN7" s="2194"/>
      <c r="DO7" s="2176"/>
      <c r="DP7" s="2176"/>
      <c r="DQ7" s="2176"/>
      <c r="DR7" s="2176"/>
      <c r="DS7" s="2176"/>
      <c r="DT7" s="2176"/>
      <c r="DU7" s="2176"/>
      <c r="DV7" s="2176"/>
      <c r="DW7" s="2176"/>
      <c r="DX7" s="2176"/>
      <c r="DY7" s="2176"/>
      <c r="DZ7" s="2176"/>
      <c r="EA7" s="2176"/>
      <c r="EB7" s="2176"/>
      <c r="EC7" s="2176"/>
      <c r="ED7" s="2176"/>
      <c r="EE7" s="2176"/>
      <c r="EF7" s="2176"/>
      <c r="EG7" s="2176"/>
      <c r="EH7" s="2176"/>
      <c r="EI7" s="2176"/>
      <c r="EJ7" s="2193"/>
      <c r="EK7" s="2223"/>
      <c r="EL7" s="2223"/>
      <c r="EM7" s="2223"/>
      <c r="EN7" s="2223"/>
      <c r="EO7" s="2223"/>
      <c r="EP7" s="2223"/>
      <c r="EQ7" s="2223"/>
      <c r="ER7" s="2223"/>
      <c r="ES7" s="2223"/>
      <c r="ET7" s="2223"/>
      <c r="EU7" s="2223"/>
      <c r="EV7" s="2223"/>
      <c r="EW7" s="2223"/>
      <c r="EX7" s="2223"/>
      <c r="EY7" s="2223"/>
      <c r="EZ7" s="2223"/>
      <c r="FA7" s="2223"/>
      <c r="FB7" s="2223"/>
      <c r="FC7" s="2223"/>
      <c r="FD7" s="2223"/>
      <c r="FE7" s="2223"/>
      <c r="FF7" s="2223"/>
      <c r="FG7" s="2224"/>
    </row>
    <row r="8" spans="1:163" s="257" customFormat="1" ht="39" customHeight="1" thickBot="1">
      <c r="A8" s="117"/>
      <c r="B8" s="2237" t="s">
        <v>582</v>
      </c>
      <c r="C8" s="2237"/>
      <c r="D8" s="2237"/>
      <c r="E8" s="2237"/>
      <c r="F8" s="2237"/>
      <c r="G8" s="2237"/>
      <c r="H8" s="2237"/>
      <c r="I8" s="2237"/>
      <c r="J8" s="2237"/>
      <c r="K8" s="2237"/>
      <c r="L8" s="2237"/>
      <c r="M8" s="2237"/>
      <c r="N8" s="2237"/>
      <c r="O8" s="2237"/>
      <c r="P8" s="2237"/>
      <c r="Q8" s="2237"/>
      <c r="R8" s="2237"/>
      <c r="S8" s="2237"/>
      <c r="T8" s="2237"/>
      <c r="U8" s="2237"/>
      <c r="V8" s="2237"/>
      <c r="W8" s="2237"/>
      <c r="X8" s="2237"/>
      <c r="Y8" s="2237"/>
      <c r="Z8" s="2237"/>
      <c r="AA8" s="2237"/>
      <c r="AB8" s="2237"/>
      <c r="AC8" s="2237"/>
      <c r="AD8" s="2237"/>
      <c r="AE8" s="2237"/>
      <c r="AF8" s="2237"/>
      <c r="AG8" s="2237"/>
      <c r="AH8" s="2237"/>
      <c r="AI8" s="2237"/>
      <c r="AJ8" s="2237"/>
      <c r="AK8" s="2237"/>
      <c r="AL8" s="2238"/>
      <c r="AM8" s="430"/>
      <c r="AN8" s="431"/>
      <c r="AO8" s="431"/>
      <c r="AP8" s="431"/>
      <c r="AQ8" s="431"/>
      <c r="AR8" s="431"/>
      <c r="AS8" s="431"/>
      <c r="AT8" s="431"/>
      <c r="AU8" s="431"/>
      <c r="AV8" s="1176"/>
      <c r="AW8" s="2178">
        <v>0</v>
      </c>
      <c r="AX8" s="2179"/>
      <c r="AY8" s="2179"/>
      <c r="AZ8" s="2179"/>
      <c r="BA8" s="2179"/>
      <c r="BB8" s="2179"/>
      <c r="BC8" s="2179"/>
      <c r="BD8" s="2179"/>
      <c r="BE8" s="2179"/>
      <c r="BF8" s="2179"/>
      <c r="BG8" s="2179"/>
      <c r="BH8" s="2179"/>
      <c r="BI8" s="2179"/>
      <c r="BJ8" s="2179"/>
      <c r="BK8" s="2179"/>
      <c r="BL8" s="2179"/>
      <c r="BM8" s="2179"/>
      <c r="BN8" s="2179"/>
      <c r="BO8" s="2179"/>
      <c r="BP8" s="2179"/>
      <c r="BQ8" s="2179"/>
      <c r="BR8" s="2179"/>
      <c r="BS8" s="2180"/>
      <c r="BT8" s="2181">
        <v>179590</v>
      </c>
      <c r="BU8" s="2179"/>
      <c r="BV8" s="2179"/>
      <c r="BW8" s="2179"/>
      <c r="BX8" s="2179"/>
      <c r="BY8" s="2179"/>
      <c r="BZ8" s="2179"/>
      <c r="CA8" s="2179"/>
      <c r="CB8" s="2179"/>
      <c r="CC8" s="2179"/>
      <c r="CD8" s="2179"/>
      <c r="CE8" s="2179"/>
      <c r="CF8" s="2179"/>
      <c r="CG8" s="2179"/>
      <c r="CH8" s="2179"/>
      <c r="CI8" s="2179"/>
      <c r="CJ8" s="2179"/>
      <c r="CK8" s="2179"/>
      <c r="CL8" s="2179"/>
      <c r="CM8" s="2179"/>
      <c r="CN8" s="2179"/>
      <c r="CO8" s="2179"/>
      <c r="CP8" s="2180"/>
      <c r="CQ8" s="2181">
        <v>91973</v>
      </c>
      <c r="CR8" s="2179"/>
      <c r="CS8" s="2179"/>
      <c r="CT8" s="2179"/>
      <c r="CU8" s="2179"/>
      <c r="CV8" s="2179"/>
      <c r="CW8" s="2179"/>
      <c r="CX8" s="2179"/>
      <c r="CY8" s="2179"/>
      <c r="CZ8" s="2179"/>
      <c r="DA8" s="2179"/>
      <c r="DB8" s="2179"/>
      <c r="DC8" s="2179"/>
      <c r="DD8" s="2179"/>
      <c r="DE8" s="2179"/>
      <c r="DF8" s="2179"/>
      <c r="DG8" s="2179"/>
      <c r="DH8" s="2179"/>
      <c r="DI8" s="2179"/>
      <c r="DJ8" s="2179"/>
      <c r="DK8" s="2179"/>
      <c r="DL8" s="2179"/>
      <c r="DM8" s="2180"/>
      <c r="DN8" s="2181">
        <v>87617</v>
      </c>
      <c r="DO8" s="2179"/>
      <c r="DP8" s="2179"/>
      <c r="DQ8" s="2179"/>
      <c r="DR8" s="2179"/>
      <c r="DS8" s="2179"/>
      <c r="DT8" s="2179"/>
      <c r="DU8" s="2179"/>
      <c r="DV8" s="2179"/>
      <c r="DW8" s="2179"/>
      <c r="DX8" s="2179"/>
      <c r="DY8" s="2179"/>
      <c r="DZ8" s="2179"/>
      <c r="EA8" s="2179"/>
      <c r="EB8" s="2179"/>
      <c r="EC8" s="2179"/>
      <c r="ED8" s="2179"/>
      <c r="EE8" s="2179"/>
      <c r="EF8" s="2179"/>
      <c r="EG8" s="2179"/>
      <c r="EH8" s="2179"/>
      <c r="EI8" s="2179"/>
      <c r="EJ8" s="2180"/>
      <c r="EK8" s="2235">
        <f>AW8+BT8-CQ8-DN8</f>
        <v>0</v>
      </c>
      <c r="EL8" s="2235"/>
      <c r="EM8" s="2235"/>
      <c r="EN8" s="2235"/>
      <c r="EO8" s="2235"/>
      <c r="EP8" s="2235"/>
      <c r="EQ8" s="2235"/>
      <c r="ER8" s="2235"/>
      <c r="ES8" s="2235"/>
      <c r="ET8" s="2235"/>
      <c r="EU8" s="2235"/>
      <c r="EV8" s="2235"/>
      <c r="EW8" s="2235"/>
      <c r="EX8" s="2235"/>
      <c r="EY8" s="2235"/>
      <c r="EZ8" s="2235"/>
      <c r="FA8" s="2235"/>
      <c r="FB8" s="2235"/>
      <c r="FC8" s="2235"/>
      <c r="FD8" s="2235"/>
      <c r="FE8" s="2235"/>
      <c r="FF8" s="2235"/>
      <c r="FG8" s="2236"/>
    </row>
    <row r="9" spans="1:163" s="375" customFormat="1" ht="28.5" customHeight="1">
      <c r="A9" s="373"/>
      <c r="B9" s="2227" t="s">
        <v>598</v>
      </c>
      <c r="C9" s="2227"/>
      <c r="D9" s="2227"/>
      <c r="E9" s="2227"/>
      <c r="F9" s="2227"/>
      <c r="G9" s="2227"/>
      <c r="H9" s="2227"/>
      <c r="I9" s="2227"/>
      <c r="J9" s="2227"/>
      <c r="K9" s="2227"/>
      <c r="L9" s="2227"/>
      <c r="M9" s="2227"/>
      <c r="N9" s="2227"/>
      <c r="O9" s="2227"/>
      <c r="P9" s="2227"/>
      <c r="Q9" s="2227"/>
      <c r="R9" s="2227"/>
      <c r="S9" s="2227"/>
      <c r="T9" s="2227"/>
      <c r="U9" s="2227"/>
      <c r="V9" s="2227"/>
      <c r="W9" s="2227"/>
      <c r="X9" s="2227"/>
      <c r="Y9" s="2227"/>
      <c r="Z9" s="2227"/>
      <c r="AA9" s="2227"/>
      <c r="AB9" s="2227"/>
      <c r="AC9" s="2227"/>
      <c r="AD9" s="2227"/>
      <c r="AE9" s="2227"/>
      <c r="AF9" s="2227"/>
      <c r="AG9" s="2227"/>
      <c r="AH9" s="2227"/>
      <c r="AI9" s="2227"/>
      <c r="AJ9" s="2227"/>
      <c r="AK9" s="2227"/>
      <c r="AL9" s="2227"/>
      <c r="AM9" s="2228" t="s">
        <v>596</v>
      </c>
      <c r="AN9" s="2229"/>
      <c r="AO9" s="2229"/>
      <c r="AP9" s="2229"/>
      <c r="AQ9" s="2229"/>
      <c r="AR9" s="2229"/>
      <c r="AS9" s="2229"/>
      <c r="AT9" s="2229"/>
      <c r="AU9" s="2229"/>
      <c r="AV9" s="2230"/>
      <c r="AW9" s="2231">
        <f>AW10+AW12</f>
        <v>521449</v>
      </c>
      <c r="AX9" s="2218"/>
      <c r="AY9" s="2218"/>
      <c r="AZ9" s="2218"/>
      <c r="BA9" s="2218"/>
      <c r="BB9" s="2218"/>
      <c r="BC9" s="2218"/>
      <c r="BD9" s="2218"/>
      <c r="BE9" s="2218"/>
      <c r="BF9" s="2218"/>
      <c r="BG9" s="2218"/>
      <c r="BH9" s="2218"/>
      <c r="BI9" s="2218"/>
      <c r="BJ9" s="2218"/>
      <c r="BK9" s="2218"/>
      <c r="BL9" s="2218"/>
      <c r="BM9" s="2218"/>
      <c r="BN9" s="2218"/>
      <c r="BO9" s="2218"/>
      <c r="BP9" s="2218"/>
      <c r="BQ9" s="2218"/>
      <c r="BR9" s="2218"/>
      <c r="BS9" s="2218"/>
      <c r="BT9" s="2218">
        <f>BT10+BT12</f>
        <v>237890</v>
      </c>
      <c r="BU9" s="2218"/>
      <c r="BV9" s="2218"/>
      <c r="BW9" s="2218"/>
      <c r="BX9" s="2218"/>
      <c r="BY9" s="2218"/>
      <c r="BZ9" s="2218"/>
      <c r="CA9" s="2218"/>
      <c r="CB9" s="2218"/>
      <c r="CC9" s="2218"/>
      <c r="CD9" s="2218"/>
      <c r="CE9" s="2218"/>
      <c r="CF9" s="2218"/>
      <c r="CG9" s="2218"/>
      <c r="CH9" s="2218"/>
      <c r="CI9" s="2218"/>
      <c r="CJ9" s="2218"/>
      <c r="CK9" s="2218"/>
      <c r="CL9" s="2218"/>
      <c r="CM9" s="2218"/>
      <c r="CN9" s="2218"/>
      <c r="CO9" s="2218"/>
      <c r="CP9" s="2218"/>
      <c r="CQ9" s="2232">
        <f>CQ10+CQ12</f>
        <v>273180</v>
      </c>
      <c r="CR9" s="2233"/>
      <c r="CS9" s="2233"/>
      <c r="CT9" s="2233"/>
      <c r="CU9" s="2233"/>
      <c r="CV9" s="2233"/>
      <c r="CW9" s="2233"/>
      <c r="CX9" s="2233"/>
      <c r="CY9" s="2233"/>
      <c r="CZ9" s="2233"/>
      <c r="DA9" s="2233"/>
      <c r="DB9" s="2233"/>
      <c r="DC9" s="2233"/>
      <c r="DD9" s="2233"/>
      <c r="DE9" s="2233"/>
      <c r="DF9" s="2233"/>
      <c r="DG9" s="2233"/>
      <c r="DH9" s="2233"/>
      <c r="DI9" s="2233"/>
      <c r="DJ9" s="2233"/>
      <c r="DK9" s="2233"/>
      <c r="DL9" s="2233"/>
      <c r="DM9" s="2234"/>
      <c r="DN9" s="2232">
        <f>DN10+DN12</f>
        <v>444627</v>
      </c>
      <c r="DO9" s="2233"/>
      <c r="DP9" s="2233"/>
      <c r="DQ9" s="2233"/>
      <c r="DR9" s="2233"/>
      <c r="DS9" s="2233"/>
      <c r="DT9" s="2233"/>
      <c r="DU9" s="2233"/>
      <c r="DV9" s="2233"/>
      <c r="DW9" s="2233"/>
      <c r="DX9" s="2233"/>
      <c r="DY9" s="2233"/>
      <c r="DZ9" s="2233"/>
      <c r="EA9" s="2233"/>
      <c r="EB9" s="2233"/>
      <c r="EC9" s="2233"/>
      <c r="ED9" s="2233"/>
      <c r="EE9" s="2233"/>
      <c r="EF9" s="2233"/>
      <c r="EG9" s="2233"/>
      <c r="EH9" s="2233"/>
      <c r="EI9" s="2233"/>
      <c r="EJ9" s="2234"/>
      <c r="EK9" s="2218">
        <f>EK10+EK12</f>
        <v>41532</v>
      </c>
      <c r="EL9" s="2218"/>
      <c r="EM9" s="2218"/>
      <c r="EN9" s="2218"/>
      <c r="EO9" s="2218"/>
      <c r="EP9" s="2218"/>
      <c r="EQ9" s="2218"/>
      <c r="ER9" s="2218"/>
      <c r="ES9" s="2218"/>
      <c r="ET9" s="2218"/>
      <c r="EU9" s="2218"/>
      <c r="EV9" s="2218"/>
      <c r="EW9" s="2218"/>
      <c r="EX9" s="2218"/>
      <c r="EY9" s="2218"/>
      <c r="EZ9" s="2218"/>
      <c r="FA9" s="2218"/>
      <c r="FB9" s="2218"/>
      <c r="FC9" s="2218"/>
      <c r="FD9" s="2218"/>
      <c r="FE9" s="2218"/>
      <c r="FF9" s="2218"/>
      <c r="FG9" s="2219"/>
    </row>
    <row r="10" spans="1:163" s="374" customFormat="1" ht="13.5" customHeight="1">
      <c r="A10" s="115"/>
      <c r="B10" s="2196" t="s">
        <v>136</v>
      </c>
      <c r="C10" s="2196"/>
      <c r="D10" s="2196"/>
      <c r="E10" s="2196"/>
      <c r="F10" s="2196"/>
      <c r="G10" s="2196"/>
      <c r="H10" s="2196"/>
      <c r="I10" s="2196"/>
      <c r="J10" s="2196"/>
      <c r="K10" s="2196"/>
      <c r="L10" s="2196"/>
      <c r="M10" s="2196"/>
      <c r="N10" s="2196"/>
      <c r="O10" s="2196"/>
      <c r="P10" s="2196"/>
      <c r="Q10" s="2196"/>
      <c r="R10" s="2196"/>
      <c r="S10" s="2196"/>
      <c r="T10" s="2196"/>
      <c r="U10" s="2196"/>
      <c r="V10" s="2196"/>
      <c r="W10" s="2196"/>
      <c r="X10" s="2196"/>
      <c r="Y10" s="2196"/>
      <c r="Z10" s="2196"/>
      <c r="AA10" s="2196"/>
      <c r="AB10" s="2196"/>
      <c r="AC10" s="2196"/>
      <c r="AD10" s="2196"/>
      <c r="AE10" s="2196"/>
      <c r="AF10" s="2196"/>
      <c r="AG10" s="2196"/>
      <c r="AH10" s="2196"/>
      <c r="AI10" s="2196"/>
      <c r="AJ10" s="2196"/>
      <c r="AK10" s="2196"/>
      <c r="AL10" s="2196"/>
      <c r="AM10" s="1155"/>
      <c r="AN10" s="1156"/>
      <c r="AO10" s="1156"/>
      <c r="AP10" s="1156"/>
      <c r="AQ10" s="1156"/>
      <c r="AR10" s="1156"/>
      <c r="AS10" s="1156"/>
      <c r="AT10" s="1156"/>
      <c r="AU10" s="1156"/>
      <c r="AV10" s="1157"/>
      <c r="AW10" s="2220">
        <v>30881</v>
      </c>
      <c r="AX10" s="2200"/>
      <c r="AY10" s="2200"/>
      <c r="AZ10" s="2200"/>
      <c r="BA10" s="2200"/>
      <c r="BB10" s="2200"/>
      <c r="BC10" s="2200"/>
      <c r="BD10" s="2200"/>
      <c r="BE10" s="2200"/>
      <c r="BF10" s="2200"/>
      <c r="BG10" s="2200"/>
      <c r="BH10" s="2200"/>
      <c r="BI10" s="2200"/>
      <c r="BJ10" s="2200"/>
      <c r="BK10" s="2200"/>
      <c r="BL10" s="2200"/>
      <c r="BM10" s="2200"/>
      <c r="BN10" s="2200"/>
      <c r="BO10" s="2200"/>
      <c r="BP10" s="2200"/>
      <c r="BQ10" s="2200"/>
      <c r="BR10" s="2200"/>
      <c r="BS10" s="2201"/>
      <c r="BT10" s="2202">
        <f>237889+1</f>
        <v>237890</v>
      </c>
      <c r="BU10" s="2200"/>
      <c r="BV10" s="2200"/>
      <c r="BW10" s="2200"/>
      <c r="BX10" s="2200"/>
      <c r="BY10" s="2200"/>
      <c r="BZ10" s="2200"/>
      <c r="CA10" s="2200"/>
      <c r="CB10" s="2200"/>
      <c r="CC10" s="2200"/>
      <c r="CD10" s="2200"/>
      <c r="CE10" s="2200"/>
      <c r="CF10" s="2200"/>
      <c r="CG10" s="2200"/>
      <c r="CH10" s="2200"/>
      <c r="CI10" s="2200"/>
      <c r="CJ10" s="2200"/>
      <c r="CK10" s="2200"/>
      <c r="CL10" s="2200"/>
      <c r="CM10" s="2200"/>
      <c r="CN10" s="2200"/>
      <c r="CO10" s="2200"/>
      <c r="CP10" s="2201"/>
      <c r="CQ10" s="2202">
        <v>187167</v>
      </c>
      <c r="CR10" s="2200"/>
      <c r="CS10" s="2200"/>
      <c r="CT10" s="2200"/>
      <c r="CU10" s="2200"/>
      <c r="CV10" s="2200"/>
      <c r="CW10" s="2200"/>
      <c r="CX10" s="2200"/>
      <c r="CY10" s="2200"/>
      <c r="CZ10" s="2200"/>
      <c r="DA10" s="2200"/>
      <c r="DB10" s="2200"/>
      <c r="DC10" s="2200"/>
      <c r="DD10" s="2200"/>
      <c r="DE10" s="2200"/>
      <c r="DF10" s="2200"/>
      <c r="DG10" s="2200"/>
      <c r="DH10" s="2200"/>
      <c r="DI10" s="2200"/>
      <c r="DJ10" s="2200"/>
      <c r="DK10" s="2200"/>
      <c r="DL10" s="2200"/>
      <c r="DM10" s="2201"/>
      <c r="DN10" s="2202">
        <f>45879-5807</f>
        <v>40072</v>
      </c>
      <c r="DO10" s="2200"/>
      <c r="DP10" s="2200"/>
      <c r="DQ10" s="2200"/>
      <c r="DR10" s="2200"/>
      <c r="DS10" s="2200"/>
      <c r="DT10" s="2200"/>
      <c r="DU10" s="2200"/>
      <c r="DV10" s="2200"/>
      <c r="DW10" s="2200"/>
      <c r="DX10" s="2200"/>
      <c r="DY10" s="2200"/>
      <c r="DZ10" s="2200"/>
      <c r="EA10" s="2200"/>
      <c r="EB10" s="2200"/>
      <c r="EC10" s="2200"/>
      <c r="ED10" s="2200"/>
      <c r="EE10" s="2200"/>
      <c r="EF10" s="2200"/>
      <c r="EG10" s="2200"/>
      <c r="EH10" s="2200"/>
      <c r="EI10" s="2200"/>
      <c r="EJ10" s="2201"/>
      <c r="EK10" s="2221">
        <f>AW10+BT10-CQ10-DN10</f>
        <v>41532</v>
      </c>
      <c r="EL10" s="2221"/>
      <c r="EM10" s="2221"/>
      <c r="EN10" s="2221"/>
      <c r="EO10" s="2221"/>
      <c r="EP10" s="2221"/>
      <c r="EQ10" s="2221"/>
      <c r="ER10" s="2221"/>
      <c r="ES10" s="2221"/>
      <c r="ET10" s="2221"/>
      <c r="EU10" s="2221"/>
      <c r="EV10" s="2221"/>
      <c r="EW10" s="2221"/>
      <c r="EX10" s="2221"/>
      <c r="EY10" s="2221"/>
      <c r="EZ10" s="2221"/>
      <c r="FA10" s="2221"/>
      <c r="FB10" s="2221"/>
      <c r="FC10" s="2221"/>
      <c r="FD10" s="2221"/>
      <c r="FE10" s="2221"/>
      <c r="FF10" s="2221"/>
      <c r="FG10" s="2222"/>
    </row>
    <row r="11" spans="1:163" s="374" customFormat="1" ht="21.75" customHeight="1">
      <c r="A11" s="117"/>
      <c r="B11" s="2225" t="s">
        <v>581</v>
      </c>
      <c r="C11" s="2225"/>
      <c r="D11" s="2225"/>
      <c r="E11" s="2225"/>
      <c r="F11" s="2225"/>
      <c r="G11" s="2225"/>
      <c r="H11" s="2225"/>
      <c r="I11" s="2225"/>
      <c r="J11" s="2225"/>
      <c r="K11" s="2225"/>
      <c r="L11" s="2225"/>
      <c r="M11" s="2225"/>
      <c r="N11" s="2225"/>
      <c r="O11" s="2225"/>
      <c r="P11" s="2225"/>
      <c r="Q11" s="2225"/>
      <c r="R11" s="2225"/>
      <c r="S11" s="2225"/>
      <c r="T11" s="2225"/>
      <c r="U11" s="2225"/>
      <c r="V11" s="2225"/>
      <c r="W11" s="2225"/>
      <c r="X11" s="2225"/>
      <c r="Y11" s="2225"/>
      <c r="Z11" s="2225"/>
      <c r="AA11" s="2225"/>
      <c r="AB11" s="2225"/>
      <c r="AC11" s="2225"/>
      <c r="AD11" s="2225"/>
      <c r="AE11" s="2225"/>
      <c r="AF11" s="2225"/>
      <c r="AG11" s="2225"/>
      <c r="AH11" s="2225"/>
      <c r="AI11" s="2225"/>
      <c r="AJ11" s="2225"/>
      <c r="AK11" s="2225"/>
      <c r="AL11" s="2226"/>
      <c r="AM11" s="1161"/>
      <c r="AN11" s="1162"/>
      <c r="AO11" s="1162"/>
      <c r="AP11" s="1162"/>
      <c r="AQ11" s="1162"/>
      <c r="AR11" s="1162"/>
      <c r="AS11" s="1162"/>
      <c r="AT11" s="1162"/>
      <c r="AU11" s="1162"/>
      <c r="AV11" s="1163"/>
      <c r="AW11" s="2192"/>
      <c r="AX11" s="2176"/>
      <c r="AY11" s="2176"/>
      <c r="AZ11" s="2176"/>
      <c r="BA11" s="2176"/>
      <c r="BB11" s="2176"/>
      <c r="BC11" s="2176"/>
      <c r="BD11" s="2176"/>
      <c r="BE11" s="2176"/>
      <c r="BF11" s="2176"/>
      <c r="BG11" s="2176"/>
      <c r="BH11" s="2176"/>
      <c r="BI11" s="2176"/>
      <c r="BJ11" s="2176"/>
      <c r="BK11" s="2176"/>
      <c r="BL11" s="2176"/>
      <c r="BM11" s="2176"/>
      <c r="BN11" s="2176"/>
      <c r="BO11" s="2176"/>
      <c r="BP11" s="2176"/>
      <c r="BQ11" s="2176"/>
      <c r="BR11" s="2176"/>
      <c r="BS11" s="2193"/>
      <c r="BT11" s="2194"/>
      <c r="BU11" s="2176"/>
      <c r="BV11" s="2176"/>
      <c r="BW11" s="2176"/>
      <c r="BX11" s="2176"/>
      <c r="BY11" s="2176"/>
      <c r="BZ11" s="2176"/>
      <c r="CA11" s="2176"/>
      <c r="CB11" s="2176"/>
      <c r="CC11" s="2176"/>
      <c r="CD11" s="2176"/>
      <c r="CE11" s="2176"/>
      <c r="CF11" s="2176"/>
      <c r="CG11" s="2176"/>
      <c r="CH11" s="2176"/>
      <c r="CI11" s="2176"/>
      <c r="CJ11" s="2176"/>
      <c r="CK11" s="2176"/>
      <c r="CL11" s="2176"/>
      <c r="CM11" s="2176"/>
      <c r="CN11" s="2176"/>
      <c r="CO11" s="2176"/>
      <c r="CP11" s="2193"/>
      <c r="CQ11" s="2194"/>
      <c r="CR11" s="2176"/>
      <c r="CS11" s="2176"/>
      <c r="CT11" s="2176"/>
      <c r="CU11" s="2176"/>
      <c r="CV11" s="2176"/>
      <c r="CW11" s="2176"/>
      <c r="CX11" s="2176"/>
      <c r="CY11" s="2176"/>
      <c r="CZ11" s="2176"/>
      <c r="DA11" s="2176"/>
      <c r="DB11" s="2176"/>
      <c r="DC11" s="2176"/>
      <c r="DD11" s="2176"/>
      <c r="DE11" s="2176"/>
      <c r="DF11" s="2176"/>
      <c r="DG11" s="2176"/>
      <c r="DH11" s="2176"/>
      <c r="DI11" s="2176"/>
      <c r="DJ11" s="2176"/>
      <c r="DK11" s="2176"/>
      <c r="DL11" s="2176"/>
      <c r="DM11" s="2193"/>
      <c r="DN11" s="2194"/>
      <c r="DO11" s="2176"/>
      <c r="DP11" s="2176"/>
      <c r="DQ11" s="2176"/>
      <c r="DR11" s="2176"/>
      <c r="DS11" s="2176"/>
      <c r="DT11" s="2176"/>
      <c r="DU11" s="2176"/>
      <c r="DV11" s="2176"/>
      <c r="DW11" s="2176"/>
      <c r="DX11" s="2176"/>
      <c r="DY11" s="2176"/>
      <c r="DZ11" s="2176"/>
      <c r="EA11" s="2176"/>
      <c r="EB11" s="2176"/>
      <c r="EC11" s="2176"/>
      <c r="ED11" s="2176"/>
      <c r="EE11" s="2176"/>
      <c r="EF11" s="2176"/>
      <c r="EG11" s="2176"/>
      <c r="EH11" s="2176"/>
      <c r="EI11" s="2176"/>
      <c r="EJ11" s="2193"/>
      <c r="EK11" s="2223"/>
      <c r="EL11" s="2223"/>
      <c r="EM11" s="2223"/>
      <c r="EN11" s="2223"/>
      <c r="EO11" s="2223"/>
      <c r="EP11" s="2223"/>
      <c r="EQ11" s="2223"/>
      <c r="ER11" s="2223"/>
      <c r="ES11" s="2223"/>
      <c r="ET11" s="2223"/>
      <c r="EU11" s="2223"/>
      <c r="EV11" s="2223"/>
      <c r="EW11" s="2223"/>
      <c r="EX11" s="2223"/>
      <c r="EY11" s="2223"/>
      <c r="EZ11" s="2223"/>
      <c r="FA11" s="2223"/>
      <c r="FB11" s="2223"/>
      <c r="FC11" s="2223"/>
      <c r="FD11" s="2223"/>
      <c r="FE11" s="2223"/>
      <c r="FF11" s="2223"/>
      <c r="FG11" s="2224"/>
    </row>
    <row r="12" spans="1:163" s="374" customFormat="1" ht="39" customHeight="1">
      <c r="A12" s="117"/>
      <c r="B12" s="2237" t="s">
        <v>582</v>
      </c>
      <c r="C12" s="2237"/>
      <c r="D12" s="2237"/>
      <c r="E12" s="2237"/>
      <c r="F12" s="2237"/>
      <c r="G12" s="2237"/>
      <c r="H12" s="2237"/>
      <c r="I12" s="2237"/>
      <c r="J12" s="2237"/>
      <c r="K12" s="2237"/>
      <c r="L12" s="2237"/>
      <c r="M12" s="2237"/>
      <c r="N12" s="2237"/>
      <c r="O12" s="2237"/>
      <c r="P12" s="2237"/>
      <c r="Q12" s="2237"/>
      <c r="R12" s="2237"/>
      <c r="S12" s="2237"/>
      <c r="T12" s="2237"/>
      <c r="U12" s="2237"/>
      <c r="V12" s="2237"/>
      <c r="W12" s="2237"/>
      <c r="X12" s="2237"/>
      <c r="Y12" s="2237"/>
      <c r="Z12" s="2237"/>
      <c r="AA12" s="2237"/>
      <c r="AB12" s="2237"/>
      <c r="AC12" s="2237"/>
      <c r="AD12" s="2237"/>
      <c r="AE12" s="2237"/>
      <c r="AF12" s="2237"/>
      <c r="AG12" s="2237"/>
      <c r="AH12" s="2237"/>
      <c r="AI12" s="2237"/>
      <c r="AJ12" s="2237"/>
      <c r="AK12" s="2237"/>
      <c r="AL12" s="2238"/>
      <c r="AM12" s="430"/>
      <c r="AN12" s="431"/>
      <c r="AO12" s="431"/>
      <c r="AP12" s="431"/>
      <c r="AQ12" s="431"/>
      <c r="AR12" s="431"/>
      <c r="AS12" s="431"/>
      <c r="AT12" s="431"/>
      <c r="AU12" s="431"/>
      <c r="AV12" s="1176"/>
      <c r="AW12" s="2178">
        <v>490568</v>
      </c>
      <c r="AX12" s="2179"/>
      <c r="AY12" s="2179"/>
      <c r="AZ12" s="2179"/>
      <c r="BA12" s="2179"/>
      <c r="BB12" s="2179"/>
      <c r="BC12" s="2179"/>
      <c r="BD12" s="2179"/>
      <c r="BE12" s="2179"/>
      <c r="BF12" s="2179"/>
      <c r="BG12" s="2179"/>
      <c r="BH12" s="2179"/>
      <c r="BI12" s="2179"/>
      <c r="BJ12" s="2179"/>
      <c r="BK12" s="2179"/>
      <c r="BL12" s="2179"/>
      <c r="BM12" s="2179"/>
      <c r="BN12" s="2179"/>
      <c r="BO12" s="2179"/>
      <c r="BP12" s="2179"/>
      <c r="BQ12" s="2179"/>
      <c r="BR12" s="2179"/>
      <c r="BS12" s="2180"/>
      <c r="BT12" s="2181">
        <v>0</v>
      </c>
      <c r="BU12" s="2179"/>
      <c r="BV12" s="2179"/>
      <c r="BW12" s="2179"/>
      <c r="BX12" s="2179"/>
      <c r="BY12" s="2179"/>
      <c r="BZ12" s="2179"/>
      <c r="CA12" s="2179"/>
      <c r="CB12" s="2179"/>
      <c r="CC12" s="2179"/>
      <c r="CD12" s="2179"/>
      <c r="CE12" s="2179"/>
      <c r="CF12" s="2179"/>
      <c r="CG12" s="2179"/>
      <c r="CH12" s="2179"/>
      <c r="CI12" s="2179"/>
      <c r="CJ12" s="2179"/>
      <c r="CK12" s="2179"/>
      <c r="CL12" s="2179"/>
      <c r="CM12" s="2179"/>
      <c r="CN12" s="2179"/>
      <c r="CO12" s="2179"/>
      <c r="CP12" s="2180"/>
      <c r="CQ12" s="2181">
        <v>86013</v>
      </c>
      <c r="CR12" s="2179"/>
      <c r="CS12" s="2179"/>
      <c r="CT12" s="2179"/>
      <c r="CU12" s="2179"/>
      <c r="CV12" s="2179"/>
      <c r="CW12" s="2179"/>
      <c r="CX12" s="2179"/>
      <c r="CY12" s="2179"/>
      <c r="CZ12" s="2179"/>
      <c r="DA12" s="2179"/>
      <c r="DB12" s="2179"/>
      <c r="DC12" s="2179"/>
      <c r="DD12" s="2179"/>
      <c r="DE12" s="2179"/>
      <c r="DF12" s="2179"/>
      <c r="DG12" s="2179"/>
      <c r="DH12" s="2179"/>
      <c r="DI12" s="2179"/>
      <c r="DJ12" s="2179"/>
      <c r="DK12" s="2179"/>
      <c r="DL12" s="2179"/>
      <c r="DM12" s="2180"/>
      <c r="DN12" s="2181">
        <v>404555</v>
      </c>
      <c r="DO12" s="2179"/>
      <c r="DP12" s="2179"/>
      <c r="DQ12" s="2179"/>
      <c r="DR12" s="2179"/>
      <c r="DS12" s="2179"/>
      <c r="DT12" s="2179"/>
      <c r="DU12" s="2179"/>
      <c r="DV12" s="2179"/>
      <c r="DW12" s="2179"/>
      <c r="DX12" s="2179"/>
      <c r="DY12" s="2179"/>
      <c r="DZ12" s="2179"/>
      <c r="EA12" s="2179"/>
      <c r="EB12" s="2179"/>
      <c r="EC12" s="2179"/>
      <c r="ED12" s="2179"/>
      <c r="EE12" s="2179"/>
      <c r="EF12" s="2179"/>
      <c r="EG12" s="2179"/>
      <c r="EH12" s="2179"/>
      <c r="EI12" s="2179"/>
      <c r="EJ12" s="2180"/>
      <c r="EK12" s="2235">
        <f>AW12+BT12-CQ12-DN12</f>
        <v>0</v>
      </c>
      <c r="EL12" s="2235"/>
      <c r="EM12" s="2235"/>
      <c r="EN12" s="2235"/>
      <c r="EO12" s="2235"/>
      <c r="EP12" s="2235"/>
      <c r="EQ12" s="2235"/>
      <c r="ER12" s="2235"/>
      <c r="ES12" s="2235"/>
      <c r="ET12" s="2235"/>
      <c r="EU12" s="2235"/>
      <c r="EV12" s="2235"/>
      <c r="EW12" s="2235"/>
      <c r="EX12" s="2235"/>
      <c r="EY12" s="2235"/>
      <c r="EZ12" s="2235"/>
      <c r="FA12" s="2235"/>
      <c r="FB12" s="2235"/>
      <c r="FC12" s="2235"/>
      <c r="FD12" s="2235"/>
      <c r="FE12" s="2235"/>
      <c r="FF12" s="2235"/>
      <c r="FG12" s="2236"/>
    </row>
    <row r="13" spans="1:163" ht="27" customHeight="1"/>
    <row r="14" spans="1:163" s="109" customFormat="1" ht="15">
      <c r="A14" s="1032" t="s">
        <v>583</v>
      </c>
      <c r="B14" s="1032"/>
      <c r="C14" s="1032"/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2"/>
      <c r="AC14" s="1032"/>
      <c r="AD14" s="1032"/>
      <c r="AE14" s="1032"/>
      <c r="AF14" s="1032"/>
      <c r="AG14" s="1032"/>
      <c r="AH14" s="1032"/>
      <c r="AI14" s="1032"/>
      <c r="AJ14" s="1032"/>
      <c r="AK14" s="1032"/>
      <c r="AL14" s="1032"/>
      <c r="AM14" s="1032"/>
      <c r="AN14" s="1032"/>
      <c r="AO14" s="1032"/>
      <c r="AP14" s="1032"/>
      <c r="AQ14" s="1032"/>
      <c r="AR14" s="1032"/>
      <c r="AS14" s="1032"/>
      <c r="AT14" s="1032"/>
      <c r="AU14" s="1032"/>
      <c r="AV14" s="1032"/>
      <c r="AW14" s="1032"/>
      <c r="AX14" s="1032"/>
      <c r="AY14" s="1032"/>
      <c r="AZ14" s="1032"/>
      <c r="BA14" s="1032"/>
      <c r="BB14" s="1032"/>
      <c r="BC14" s="1032"/>
      <c r="BD14" s="1032"/>
      <c r="BE14" s="1032"/>
      <c r="BF14" s="1032"/>
      <c r="BG14" s="1032"/>
      <c r="BH14" s="1032"/>
      <c r="BI14" s="1032"/>
      <c r="BJ14" s="1032"/>
      <c r="BK14" s="1032"/>
      <c r="BL14" s="1032"/>
      <c r="BM14" s="1032"/>
      <c r="BN14" s="1032"/>
      <c r="BO14" s="1032"/>
      <c r="BP14" s="1032"/>
      <c r="BQ14" s="1032"/>
      <c r="BR14" s="1032"/>
      <c r="BS14" s="1032"/>
      <c r="BT14" s="1032"/>
      <c r="BU14" s="1032"/>
      <c r="BV14" s="1032"/>
      <c r="BW14" s="1032"/>
      <c r="BX14" s="1032"/>
      <c r="BY14" s="1032"/>
      <c r="BZ14" s="1032"/>
      <c r="CA14" s="1032"/>
      <c r="CB14" s="1032"/>
      <c r="CC14" s="1032"/>
      <c r="CD14" s="1032"/>
      <c r="CE14" s="1032"/>
      <c r="CF14" s="1032"/>
      <c r="CG14" s="1032"/>
      <c r="CH14" s="1032"/>
      <c r="CI14" s="1032"/>
      <c r="CJ14" s="1032"/>
      <c r="CK14" s="1032"/>
      <c r="CL14" s="1032"/>
      <c r="CM14" s="1032"/>
      <c r="CN14" s="1032"/>
      <c r="CO14" s="1032"/>
      <c r="CP14" s="1032"/>
      <c r="CQ14" s="1032"/>
      <c r="CR14" s="1032"/>
      <c r="CS14" s="1032"/>
      <c r="CT14" s="1032"/>
      <c r="CU14" s="1032"/>
      <c r="CV14" s="1032"/>
      <c r="CW14" s="1032"/>
      <c r="CX14" s="1032"/>
      <c r="CY14" s="1032"/>
      <c r="CZ14" s="1032"/>
      <c r="DA14" s="1032"/>
      <c r="DB14" s="1032"/>
      <c r="DC14" s="1032"/>
      <c r="DD14" s="1032"/>
      <c r="DE14" s="1032"/>
      <c r="DF14" s="1032"/>
      <c r="DG14" s="1032"/>
      <c r="DH14" s="1032"/>
      <c r="DI14" s="1032"/>
      <c r="DJ14" s="1032"/>
      <c r="DK14" s="1032"/>
      <c r="DL14" s="1032"/>
      <c r="DM14" s="1032"/>
      <c r="DN14" s="1032"/>
      <c r="DO14" s="1032"/>
      <c r="DP14" s="1032"/>
      <c r="DQ14" s="1032"/>
      <c r="DR14" s="1032"/>
      <c r="DS14" s="1032"/>
      <c r="DT14" s="1032"/>
      <c r="DU14" s="1032"/>
      <c r="DV14" s="1032"/>
      <c r="DW14" s="1032"/>
      <c r="DX14" s="1032"/>
      <c r="DY14" s="1032"/>
      <c r="DZ14" s="1032"/>
      <c r="EA14" s="1032"/>
      <c r="EB14" s="1032"/>
      <c r="EC14" s="1032"/>
      <c r="ED14" s="1032"/>
      <c r="EE14" s="1032"/>
      <c r="EF14" s="1032"/>
    </row>
    <row r="15" spans="1:163" ht="12" customHeight="1">
      <c r="DW15" s="264" t="s">
        <v>514</v>
      </c>
    </row>
    <row r="16" spans="1:163" s="112" customFormat="1" ht="13.5" customHeight="1">
      <c r="A16" s="1129" t="s">
        <v>127</v>
      </c>
      <c r="B16" s="1130"/>
      <c r="C16" s="1130"/>
      <c r="D16" s="1130"/>
      <c r="E16" s="1130"/>
      <c r="F16" s="1130"/>
      <c r="G16" s="1130"/>
      <c r="H16" s="1130"/>
      <c r="I16" s="1130"/>
      <c r="J16" s="1130"/>
      <c r="K16" s="1130"/>
      <c r="L16" s="1130"/>
      <c r="M16" s="1130"/>
      <c r="N16" s="1130"/>
      <c r="O16" s="1130"/>
      <c r="P16" s="1130"/>
      <c r="Q16" s="1130"/>
      <c r="R16" s="1130"/>
      <c r="S16" s="1130"/>
      <c r="T16" s="1130"/>
      <c r="U16" s="1130"/>
      <c r="V16" s="1130"/>
      <c r="W16" s="1130"/>
      <c r="X16" s="1130"/>
      <c r="Y16" s="1130"/>
      <c r="Z16" s="1130"/>
      <c r="AA16" s="1130"/>
      <c r="AB16" s="1130"/>
      <c r="AC16" s="1130"/>
      <c r="AD16" s="1130"/>
      <c r="AE16" s="1130"/>
      <c r="AF16" s="1130"/>
      <c r="AG16" s="1130"/>
      <c r="AH16" s="1130"/>
      <c r="AI16" s="1130"/>
      <c r="AJ16" s="1130"/>
      <c r="AK16" s="1130"/>
      <c r="AL16" s="1130"/>
      <c r="AM16" s="1131"/>
      <c r="AN16" s="2159" t="s">
        <v>370</v>
      </c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0"/>
      <c r="BB16" s="260"/>
      <c r="BC16" s="260"/>
      <c r="BD16" s="260"/>
      <c r="BE16" s="260" t="s">
        <v>231</v>
      </c>
      <c r="BF16" s="260"/>
      <c r="BG16" s="239"/>
      <c r="BH16" s="239"/>
      <c r="BI16" s="404" t="s">
        <v>401</v>
      </c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239"/>
      <c r="BZ16" s="260"/>
      <c r="CA16" s="260"/>
      <c r="CB16" s="111"/>
      <c r="CC16" s="1141" t="s">
        <v>29</v>
      </c>
      <c r="CD16" s="1142"/>
      <c r="CE16" s="1142"/>
      <c r="CF16" s="1142"/>
      <c r="CG16" s="1142"/>
      <c r="CH16" s="1142"/>
      <c r="CI16" s="1142"/>
      <c r="CJ16" s="1142"/>
      <c r="CK16" s="1142"/>
      <c r="CL16" s="1142"/>
      <c r="CM16" s="1142"/>
      <c r="CN16" s="1142"/>
      <c r="CO16" s="1142"/>
      <c r="CP16" s="1142"/>
      <c r="CQ16" s="1142"/>
      <c r="CR16" s="1142"/>
      <c r="CS16" s="1142"/>
      <c r="CT16" s="1142"/>
      <c r="CU16" s="1142"/>
      <c r="CV16" s="1142"/>
      <c r="CW16" s="1142"/>
      <c r="CX16" s="1142"/>
      <c r="CY16" s="1142"/>
      <c r="CZ16" s="1142"/>
      <c r="DA16" s="1142"/>
      <c r="DB16" s="1142"/>
      <c r="DC16" s="1142"/>
      <c r="DD16" s="1143"/>
      <c r="DE16" s="1141" t="s">
        <v>29</v>
      </c>
      <c r="DF16" s="1142"/>
      <c r="DG16" s="1142"/>
      <c r="DH16" s="1142"/>
      <c r="DI16" s="1142"/>
      <c r="DJ16" s="1142"/>
      <c r="DK16" s="1142"/>
      <c r="DL16" s="1142"/>
      <c r="DM16" s="1142"/>
      <c r="DN16" s="1142"/>
      <c r="DO16" s="1142"/>
      <c r="DP16" s="1142"/>
      <c r="DQ16" s="1142"/>
      <c r="DR16" s="1142"/>
      <c r="DS16" s="1142"/>
      <c r="DT16" s="1142"/>
      <c r="DU16" s="1142"/>
      <c r="DV16" s="1142"/>
      <c r="DW16" s="1142"/>
      <c r="DX16" s="1142"/>
      <c r="DY16" s="1142"/>
      <c r="DZ16" s="1142"/>
      <c r="EA16" s="1142"/>
      <c r="EB16" s="1142"/>
      <c r="EC16" s="1142"/>
      <c r="ED16" s="1142"/>
      <c r="EE16" s="1142"/>
      <c r="EF16" s="1143"/>
    </row>
    <row r="17" spans="1:136" s="112" customFormat="1" ht="14.25" customHeight="1">
      <c r="A17" s="1132"/>
      <c r="B17" s="1133"/>
      <c r="C17" s="1133"/>
      <c r="D17" s="1133"/>
      <c r="E17" s="1133"/>
      <c r="F17" s="1133"/>
      <c r="G17" s="1133"/>
      <c r="H17" s="1133"/>
      <c r="I17" s="1133"/>
      <c r="J17" s="1133"/>
      <c r="K17" s="1133"/>
      <c r="L17" s="1133"/>
      <c r="M17" s="1133"/>
      <c r="N17" s="1133"/>
      <c r="O17" s="1133"/>
      <c r="P17" s="1133"/>
      <c r="Q17" s="1133"/>
      <c r="R17" s="1133"/>
      <c r="S17" s="1133"/>
      <c r="T17" s="1133"/>
      <c r="U17" s="1133"/>
      <c r="V17" s="1133"/>
      <c r="W17" s="1133"/>
      <c r="X17" s="1133"/>
      <c r="Y17" s="1133"/>
      <c r="Z17" s="1133"/>
      <c r="AA17" s="1133"/>
      <c r="AB17" s="1133"/>
      <c r="AC17" s="1133"/>
      <c r="AD17" s="1133"/>
      <c r="AE17" s="1133"/>
      <c r="AF17" s="1133"/>
      <c r="AG17" s="1133"/>
      <c r="AH17" s="1133"/>
      <c r="AI17" s="1133"/>
      <c r="AJ17" s="1133"/>
      <c r="AK17" s="1133"/>
      <c r="AL17" s="1133"/>
      <c r="AM17" s="1134"/>
      <c r="AN17" s="2159"/>
      <c r="AO17" s="1138"/>
      <c r="AP17" s="1138"/>
      <c r="AQ17" s="1138"/>
      <c r="AR17" s="1138"/>
      <c r="AS17" s="1138"/>
      <c r="AT17" s="1138"/>
      <c r="AU17" s="1138"/>
      <c r="AV17" s="1138"/>
      <c r="AW17" s="1138"/>
      <c r="AX17" s="1138"/>
      <c r="AY17" s="1138"/>
      <c r="AZ17" s="1138"/>
      <c r="BA17" s="113"/>
      <c r="BI17" s="1144">
        <v>20</v>
      </c>
      <c r="BJ17" s="1144"/>
      <c r="BK17" s="1144"/>
      <c r="BL17" s="1144"/>
      <c r="BM17" s="528" t="s">
        <v>352</v>
      </c>
      <c r="BN17" s="528"/>
      <c r="BO17" s="528"/>
      <c r="BP17" s="528"/>
      <c r="BQ17" s="112" t="s">
        <v>31</v>
      </c>
      <c r="CB17" s="114"/>
      <c r="CC17" s="113"/>
      <c r="CJ17" s="1144">
        <v>20</v>
      </c>
      <c r="CK17" s="1144"/>
      <c r="CL17" s="1144"/>
      <c r="CM17" s="1144"/>
      <c r="CN17" s="528" t="s">
        <v>350</v>
      </c>
      <c r="CO17" s="528"/>
      <c r="CP17" s="528"/>
      <c r="CQ17" s="528"/>
      <c r="CR17" s="528"/>
      <c r="CS17" s="528"/>
      <c r="CT17" s="112" t="s">
        <v>160</v>
      </c>
      <c r="DD17" s="114"/>
      <c r="DE17" s="113"/>
      <c r="DL17" s="1144">
        <v>20</v>
      </c>
      <c r="DM17" s="1144"/>
      <c r="DN17" s="1144"/>
      <c r="DO17" s="1144"/>
      <c r="DP17" s="528" t="s">
        <v>351</v>
      </c>
      <c r="DQ17" s="528"/>
      <c r="DR17" s="528"/>
      <c r="DS17" s="528"/>
      <c r="DT17" s="528"/>
      <c r="DU17" s="528"/>
      <c r="DV17" s="112" t="s">
        <v>32</v>
      </c>
      <c r="EF17" s="114"/>
    </row>
    <row r="18" spans="1:136" s="112" customFormat="1" ht="6" customHeight="1" thickBot="1">
      <c r="A18" s="1135"/>
      <c r="B18" s="1136"/>
      <c r="C18" s="1136"/>
      <c r="D18" s="1136"/>
      <c r="E18" s="1136"/>
      <c r="F18" s="1136"/>
      <c r="G18" s="1136"/>
      <c r="H18" s="1136"/>
      <c r="I18" s="1136"/>
      <c r="J18" s="1136"/>
      <c r="K18" s="1136"/>
      <c r="L18" s="1136"/>
      <c r="M18" s="1136"/>
      <c r="N18" s="1136"/>
      <c r="O18" s="1136"/>
      <c r="P18" s="1136"/>
      <c r="Q18" s="1136"/>
      <c r="R18" s="1136"/>
      <c r="S18" s="1136"/>
      <c r="T18" s="1136"/>
      <c r="U18" s="1136"/>
      <c r="V18" s="1136"/>
      <c r="W18" s="1136"/>
      <c r="X18" s="1136"/>
      <c r="Y18" s="1136"/>
      <c r="Z18" s="1136"/>
      <c r="AA18" s="1136"/>
      <c r="AB18" s="1136"/>
      <c r="AC18" s="1136"/>
      <c r="AD18" s="1136"/>
      <c r="AE18" s="1136"/>
      <c r="AF18" s="1136"/>
      <c r="AG18" s="1136"/>
      <c r="AH18" s="1136"/>
      <c r="AI18" s="1136"/>
      <c r="AJ18" s="1136"/>
      <c r="AK18" s="1136"/>
      <c r="AL18" s="1136"/>
      <c r="AM18" s="1137"/>
      <c r="AN18" s="2159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"/>
      <c r="CB18" s="114"/>
      <c r="CC18" s="113"/>
      <c r="DD18" s="114"/>
      <c r="DE18" s="113"/>
      <c r="EF18" s="114"/>
    </row>
    <row r="19" spans="1:136" s="257" customFormat="1" ht="14.25" customHeight="1">
      <c r="A19" s="108"/>
      <c r="B19" s="1710" t="s">
        <v>327</v>
      </c>
      <c r="C19" s="1710"/>
      <c r="D19" s="1710"/>
      <c r="E19" s="1710"/>
      <c r="F19" s="1710"/>
      <c r="G19" s="1710"/>
      <c r="H19" s="1710"/>
      <c r="I19" s="1710"/>
      <c r="J19" s="1710"/>
      <c r="K19" s="1710"/>
      <c r="L19" s="1710"/>
      <c r="M19" s="1710"/>
      <c r="N19" s="1710"/>
      <c r="O19" s="1710"/>
      <c r="P19" s="1710"/>
      <c r="Q19" s="1710"/>
      <c r="R19" s="1710"/>
      <c r="S19" s="1710"/>
      <c r="T19" s="1710"/>
      <c r="U19" s="1710"/>
      <c r="V19" s="1710"/>
      <c r="W19" s="1710"/>
      <c r="X19" s="1710"/>
      <c r="Y19" s="1710"/>
      <c r="Z19" s="1710"/>
      <c r="AA19" s="1710"/>
      <c r="AB19" s="1710"/>
      <c r="AC19" s="1710"/>
      <c r="AD19" s="1710"/>
      <c r="AE19" s="1710"/>
      <c r="AF19" s="1710"/>
      <c r="AG19" s="1710"/>
      <c r="AH19" s="1710"/>
      <c r="AI19" s="1710"/>
      <c r="AJ19" s="1710"/>
      <c r="AK19" s="1710"/>
      <c r="AL19" s="1710"/>
      <c r="AM19" s="1720"/>
      <c r="AN19" s="430">
        <v>5800</v>
      </c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1176"/>
      <c r="BA19" s="2160">
        <f>BA20</f>
        <v>0</v>
      </c>
      <c r="BB19" s="2161"/>
      <c r="BC19" s="2161"/>
      <c r="BD19" s="2161"/>
      <c r="BE19" s="2161"/>
      <c r="BF19" s="2161"/>
      <c r="BG19" s="2161"/>
      <c r="BH19" s="2161"/>
      <c r="BI19" s="2161"/>
      <c r="BJ19" s="2161"/>
      <c r="BK19" s="2161"/>
      <c r="BL19" s="2161"/>
      <c r="BM19" s="2161"/>
      <c r="BN19" s="2161"/>
      <c r="BO19" s="2161"/>
      <c r="BP19" s="2161"/>
      <c r="BQ19" s="2161"/>
      <c r="BR19" s="2161"/>
      <c r="BS19" s="2161"/>
      <c r="BT19" s="2161"/>
      <c r="BU19" s="2161"/>
      <c r="BV19" s="2161"/>
      <c r="BW19" s="2161"/>
      <c r="BX19" s="2161"/>
      <c r="BY19" s="2161"/>
      <c r="BZ19" s="2161"/>
      <c r="CA19" s="2161"/>
      <c r="CB19" s="2162"/>
      <c r="CC19" s="2239">
        <f>CC20</f>
        <v>0</v>
      </c>
      <c r="CD19" s="2161"/>
      <c r="CE19" s="2161"/>
      <c r="CF19" s="2161"/>
      <c r="CG19" s="2161"/>
      <c r="CH19" s="2161"/>
      <c r="CI19" s="2161"/>
      <c r="CJ19" s="2161"/>
      <c r="CK19" s="2161"/>
      <c r="CL19" s="2161"/>
      <c r="CM19" s="2161"/>
      <c r="CN19" s="2161"/>
      <c r="CO19" s="2161"/>
      <c r="CP19" s="2161"/>
      <c r="CQ19" s="2161"/>
      <c r="CR19" s="2161"/>
      <c r="CS19" s="2161"/>
      <c r="CT19" s="2161"/>
      <c r="CU19" s="2161"/>
      <c r="CV19" s="2161"/>
      <c r="CW19" s="2161"/>
      <c r="CX19" s="2161"/>
      <c r="CY19" s="2161"/>
      <c r="CZ19" s="2161"/>
      <c r="DA19" s="2161"/>
      <c r="DB19" s="2161"/>
      <c r="DC19" s="2161"/>
      <c r="DD19" s="2162"/>
      <c r="DE19" s="2239">
        <f>DE20</f>
        <v>0</v>
      </c>
      <c r="DF19" s="2161"/>
      <c r="DG19" s="2161"/>
      <c r="DH19" s="2161"/>
      <c r="DI19" s="2161"/>
      <c r="DJ19" s="2161"/>
      <c r="DK19" s="2161"/>
      <c r="DL19" s="2161"/>
      <c r="DM19" s="2161"/>
      <c r="DN19" s="2161"/>
      <c r="DO19" s="2161"/>
      <c r="DP19" s="2161"/>
      <c r="DQ19" s="2161"/>
      <c r="DR19" s="2161"/>
      <c r="DS19" s="2161"/>
      <c r="DT19" s="2161"/>
      <c r="DU19" s="2161"/>
      <c r="DV19" s="2161"/>
      <c r="DW19" s="2161"/>
      <c r="DX19" s="2161"/>
      <c r="DY19" s="2161"/>
      <c r="DZ19" s="2161"/>
      <c r="EA19" s="2161"/>
      <c r="EB19" s="2161"/>
      <c r="EC19" s="2161"/>
      <c r="ED19" s="2161"/>
      <c r="EE19" s="2161"/>
      <c r="EF19" s="2240"/>
    </row>
    <row r="20" spans="1:136" s="257" customFormat="1" ht="14.25" customHeight="1">
      <c r="A20" s="115"/>
      <c r="B20" s="2241" t="s">
        <v>136</v>
      </c>
      <c r="C20" s="2241"/>
      <c r="D20" s="2241"/>
      <c r="E20" s="2241"/>
      <c r="F20" s="2241"/>
      <c r="G20" s="2241"/>
      <c r="H20" s="2241"/>
      <c r="I20" s="2241"/>
      <c r="J20" s="2241"/>
      <c r="K20" s="2241"/>
      <c r="L20" s="2241"/>
      <c r="M20" s="2241"/>
      <c r="N20" s="2241"/>
      <c r="O20" s="2241"/>
      <c r="P20" s="2241"/>
      <c r="Q20" s="2241"/>
      <c r="R20" s="2241"/>
      <c r="S20" s="2241"/>
      <c r="T20" s="2241"/>
      <c r="U20" s="2241"/>
      <c r="V20" s="2241"/>
      <c r="W20" s="2241"/>
      <c r="X20" s="2241"/>
      <c r="Y20" s="2241"/>
      <c r="Z20" s="2241"/>
      <c r="AA20" s="2241"/>
      <c r="AB20" s="2241"/>
      <c r="AC20" s="2241"/>
      <c r="AD20" s="2241"/>
      <c r="AE20" s="2241"/>
      <c r="AF20" s="2241"/>
      <c r="AG20" s="2241"/>
      <c r="AH20" s="2241"/>
      <c r="AI20" s="2241"/>
      <c r="AJ20" s="2241"/>
      <c r="AK20" s="2241"/>
      <c r="AL20" s="2241"/>
      <c r="AM20" s="2242"/>
      <c r="AN20" s="1155"/>
      <c r="AO20" s="1156"/>
      <c r="AP20" s="1156"/>
      <c r="AQ20" s="1156"/>
      <c r="AR20" s="1156"/>
      <c r="AS20" s="1156"/>
      <c r="AT20" s="1156"/>
      <c r="AU20" s="1156"/>
      <c r="AV20" s="1156"/>
      <c r="AW20" s="1156"/>
      <c r="AX20" s="1156"/>
      <c r="AY20" s="1156"/>
      <c r="AZ20" s="1157"/>
      <c r="BA20" s="2163">
        <v>0</v>
      </c>
      <c r="BB20" s="1707"/>
      <c r="BC20" s="1707"/>
      <c r="BD20" s="1707"/>
      <c r="BE20" s="1707"/>
      <c r="BF20" s="1707"/>
      <c r="BG20" s="1707"/>
      <c r="BH20" s="1707"/>
      <c r="BI20" s="1707"/>
      <c r="BJ20" s="1707"/>
      <c r="BK20" s="1707"/>
      <c r="BL20" s="1707"/>
      <c r="BM20" s="1707"/>
      <c r="BN20" s="1707"/>
      <c r="BO20" s="1707"/>
      <c r="BP20" s="1707"/>
      <c r="BQ20" s="1707"/>
      <c r="BR20" s="1707"/>
      <c r="BS20" s="1707"/>
      <c r="BT20" s="1707"/>
      <c r="BU20" s="1707"/>
      <c r="BV20" s="1707"/>
      <c r="BW20" s="1707"/>
      <c r="BX20" s="1707"/>
      <c r="BY20" s="1707"/>
      <c r="BZ20" s="1707"/>
      <c r="CA20" s="1707"/>
      <c r="CB20" s="1708"/>
      <c r="CC20" s="1706">
        <v>0</v>
      </c>
      <c r="CD20" s="1707"/>
      <c r="CE20" s="1707"/>
      <c r="CF20" s="1707"/>
      <c r="CG20" s="1707"/>
      <c r="CH20" s="1707"/>
      <c r="CI20" s="1707"/>
      <c r="CJ20" s="1707"/>
      <c r="CK20" s="1707"/>
      <c r="CL20" s="1707"/>
      <c r="CM20" s="1707"/>
      <c r="CN20" s="1707"/>
      <c r="CO20" s="1707"/>
      <c r="CP20" s="1707"/>
      <c r="CQ20" s="1707"/>
      <c r="CR20" s="1707"/>
      <c r="CS20" s="1707"/>
      <c r="CT20" s="1707"/>
      <c r="CU20" s="1707"/>
      <c r="CV20" s="1707"/>
      <c r="CW20" s="1707"/>
      <c r="CX20" s="1707"/>
      <c r="CY20" s="1707"/>
      <c r="CZ20" s="1707"/>
      <c r="DA20" s="1707"/>
      <c r="DB20" s="1707"/>
      <c r="DC20" s="1707"/>
      <c r="DD20" s="1708"/>
      <c r="DE20" s="1706">
        <v>0</v>
      </c>
      <c r="DF20" s="1707"/>
      <c r="DG20" s="1707"/>
      <c r="DH20" s="1707"/>
      <c r="DI20" s="1707"/>
      <c r="DJ20" s="1707"/>
      <c r="DK20" s="1707"/>
      <c r="DL20" s="1707"/>
      <c r="DM20" s="1707"/>
      <c r="DN20" s="1707"/>
      <c r="DO20" s="1707"/>
      <c r="DP20" s="1707"/>
      <c r="DQ20" s="1707"/>
      <c r="DR20" s="1707"/>
      <c r="DS20" s="1707"/>
      <c r="DT20" s="1707"/>
      <c r="DU20" s="1707"/>
      <c r="DV20" s="1707"/>
      <c r="DW20" s="1707"/>
      <c r="DX20" s="1707"/>
      <c r="DY20" s="1707"/>
      <c r="DZ20" s="1707"/>
      <c r="EA20" s="1707"/>
      <c r="EB20" s="1707"/>
      <c r="EC20" s="1707"/>
      <c r="ED20" s="1707"/>
      <c r="EE20" s="1707"/>
      <c r="EF20" s="2168"/>
    </row>
    <row r="21" spans="1:136" s="257" customFormat="1" ht="14.25" customHeight="1">
      <c r="A21" s="116"/>
      <c r="B21" s="2243" t="s">
        <v>305</v>
      </c>
      <c r="C21" s="2243"/>
      <c r="D21" s="2243"/>
      <c r="E21" s="2243"/>
      <c r="F21" s="2243"/>
      <c r="G21" s="2243"/>
      <c r="H21" s="2243"/>
      <c r="I21" s="2243"/>
      <c r="J21" s="2243"/>
      <c r="K21" s="2243"/>
      <c r="L21" s="2243"/>
      <c r="M21" s="2243"/>
      <c r="N21" s="2243"/>
      <c r="O21" s="2243"/>
      <c r="P21" s="2243"/>
      <c r="Q21" s="2243"/>
      <c r="R21" s="2243"/>
      <c r="S21" s="2243"/>
      <c r="T21" s="2243"/>
      <c r="U21" s="2243"/>
      <c r="V21" s="2243"/>
      <c r="W21" s="2243"/>
      <c r="X21" s="2243"/>
      <c r="Y21" s="2243"/>
      <c r="Z21" s="2243"/>
      <c r="AA21" s="2243"/>
      <c r="AB21" s="2243"/>
      <c r="AC21" s="2243"/>
      <c r="AD21" s="2243"/>
      <c r="AE21" s="2243"/>
      <c r="AF21" s="2243"/>
      <c r="AG21" s="2243"/>
      <c r="AH21" s="2243"/>
      <c r="AI21" s="2243"/>
      <c r="AJ21" s="2243"/>
      <c r="AK21" s="2243"/>
      <c r="AL21" s="2243"/>
      <c r="AM21" s="2244"/>
      <c r="AN21" s="1161"/>
      <c r="AO21" s="1162"/>
      <c r="AP21" s="1162"/>
      <c r="AQ21" s="1162"/>
      <c r="AR21" s="1162"/>
      <c r="AS21" s="1162"/>
      <c r="AT21" s="1162"/>
      <c r="AU21" s="1162"/>
      <c r="AV21" s="1162"/>
      <c r="AW21" s="1162"/>
      <c r="AX21" s="1162"/>
      <c r="AY21" s="1162"/>
      <c r="AZ21" s="1163"/>
      <c r="BA21" s="2164"/>
      <c r="BB21" s="2165"/>
      <c r="BC21" s="2165"/>
      <c r="BD21" s="2165"/>
      <c r="BE21" s="2165"/>
      <c r="BF21" s="2165"/>
      <c r="BG21" s="2165"/>
      <c r="BH21" s="2165"/>
      <c r="BI21" s="2165"/>
      <c r="BJ21" s="2165"/>
      <c r="BK21" s="2165"/>
      <c r="BL21" s="2165"/>
      <c r="BM21" s="2165"/>
      <c r="BN21" s="2165"/>
      <c r="BO21" s="2165"/>
      <c r="BP21" s="2165"/>
      <c r="BQ21" s="2165"/>
      <c r="BR21" s="2165"/>
      <c r="BS21" s="2165"/>
      <c r="BT21" s="2165"/>
      <c r="BU21" s="2165"/>
      <c r="BV21" s="2165"/>
      <c r="BW21" s="2165"/>
      <c r="BX21" s="2165"/>
      <c r="BY21" s="2165"/>
      <c r="BZ21" s="2165"/>
      <c r="CA21" s="2165"/>
      <c r="CB21" s="2166"/>
      <c r="CC21" s="2167"/>
      <c r="CD21" s="2165"/>
      <c r="CE21" s="2165"/>
      <c r="CF21" s="2165"/>
      <c r="CG21" s="2165"/>
      <c r="CH21" s="2165"/>
      <c r="CI21" s="2165"/>
      <c r="CJ21" s="2165"/>
      <c r="CK21" s="2165"/>
      <c r="CL21" s="2165"/>
      <c r="CM21" s="2165"/>
      <c r="CN21" s="2165"/>
      <c r="CO21" s="2165"/>
      <c r="CP21" s="2165"/>
      <c r="CQ21" s="2165"/>
      <c r="CR21" s="2165"/>
      <c r="CS21" s="2165"/>
      <c r="CT21" s="2165"/>
      <c r="CU21" s="2165"/>
      <c r="CV21" s="2165"/>
      <c r="CW21" s="2165"/>
      <c r="CX21" s="2165"/>
      <c r="CY21" s="2165"/>
      <c r="CZ21" s="2165"/>
      <c r="DA21" s="2165"/>
      <c r="DB21" s="2165"/>
      <c r="DC21" s="2165"/>
      <c r="DD21" s="2166"/>
      <c r="DE21" s="2167"/>
      <c r="DF21" s="2165"/>
      <c r="DG21" s="2165"/>
      <c r="DH21" s="2165"/>
      <c r="DI21" s="2165"/>
      <c r="DJ21" s="2165"/>
      <c r="DK21" s="2165"/>
      <c r="DL21" s="2165"/>
      <c r="DM21" s="2165"/>
      <c r="DN21" s="2165"/>
      <c r="DO21" s="2165"/>
      <c r="DP21" s="2165"/>
      <c r="DQ21" s="2165"/>
      <c r="DR21" s="2165"/>
      <c r="DS21" s="2165"/>
      <c r="DT21" s="2165"/>
      <c r="DU21" s="2165"/>
      <c r="DV21" s="2165"/>
      <c r="DW21" s="2165"/>
      <c r="DX21" s="2165"/>
      <c r="DY21" s="2165"/>
      <c r="DZ21" s="2165"/>
      <c r="EA21" s="2165"/>
      <c r="EB21" s="2165"/>
      <c r="EC21" s="2165"/>
      <c r="ED21" s="2165"/>
      <c r="EE21" s="2165"/>
      <c r="EF21" s="2169"/>
    </row>
    <row r="22" spans="1:136" s="257" customFormat="1" ht="15" customHeight="1">
      <c r="A22" s="108"/>
      <c r="B22" s="1710" t="s">
        <v>328</v>
      </c>
      <c r="C22" s="1710"/>
      <c r="D22" s="1710"/>
      <c r="E22" s="1710"/>
      <c r="F22" s="1710"/>
      <c r="G22" s="1710"/>
      <c r="H22" s="1710"/>
      <c r="I22" s="1710"/>
      <c r="J22" s="1710"/>
      <c r="K22" s="1710"/>
      <c r="L22" s="1710"/>
      <c r="M22" s="1710"/>
      <c r="N22" s="1710"/>
      <c r="O22" s="1710"/>
      <c r="P22" s="1710"/>
      <c r="Q22" s="1710"/>
      <c r="R22" s="1710"/>
      <c r="S22" s="1710"/>
      <c r="T22" s="1710"/>
      <c r="U22" s="1710"/>
      <c r="V22" s="1710"/>
      <c r="W22" s="1710"/>
      <c r="X22" s="1710"/>
      <c r="Y22" s="1710"/>
      <c r="Z22" s="1710"/>
      <c r="AA22" s="1710"/>
      <c r="AB22" s="1710"/>
      <c r="AC22" s="1710"/>
      <c r="AD22" s="1710"/>
      <c r="AE22" s="1710"/>
      <c r="AF22" s="1710"/>
      <c r="AG22" s="1710"/>
      <c r="AH22" s="1710"/>
      <c r="AI22" s="1710"/>
      <c r="AJ22" s="1710"/>
      <c r="AK22" s="1710"/>
      <c r="AL22" s="1710"/>
      <c r="AM22" s="1720"/>
      <c r="AN22" s="430">
        <v>5810</v>
      </c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1176"/>
      <c r="BA22" s="2245">
        <f>BA23+BA25+BA27</f>
        <v>823148</v>
      </c>
      <c r="BB22" s="2246"/>
      <c r="BC22" s="2246"/>
      <c r="BD22" s="2246"/>
      <c r="BE22" s="2246"/>
      <c r="BF22" s="2246"/>
      <c r="BG22" s="2246"/>
      <c r="BH22" s="2246"/>
      <c r="BI22" s="2246"/>
      <c r="BJ22" s="2246"/>
      <c r="BK22" s="2246"/>
      <c r="BL22" s="2246"/>
      <c r="BM22" s="2246"/>
      <c r="BN22" s="2246"/>
      <c r="BO22" s="2246"/>
      <c r="BP22" s="2246"/>
      <c r="BQ22" s="2246"/>
      <c r="BR22" s="2246"/>
      <c r="BS22" s="2246"/>
      <c r="BT22" s="2246"/>
      <c r="BU22" s="2246"/>
      <c r="BV22" s="2246"/>
      <c r="BW22" s="2246"/>
      <c r="BX22" s="2246"/>
      <c r="BY22" s="2246"/>
      <c r="BZ22" s="2246"/>
      <c r="CA22" s="2246"/>
      <c r="CB22" s="2247"/>
      <c r="CC22" s="2248">
        <f>CC23+CC25+CC27</f>
        <v>1163667</v>
      </c>
      <c r="CD22" s="2246"/>
      <c r="CE22" s="2246"/>
      <c r="CF22" s="2246"/>
      <c r="CG22" s="2246"/>
      <c r="CH22" s="2246"/>
      <c r="CI22" s="2246"/>
      <c r="CJ22" s="2246"/>
      <c r="CK22" s="2246"/>
      <c r="CL22" s="2246"/>
      <c r="CM22" s="2246"/>
      <c r="CN22" s="2246"/>
      <c r="CO22" s="2246"/>
      <c r="CP22" s="2246"/>
      <c r="CQ22" s="2246"/>
      <c r="CR22" s="2246"/>
      <c r="CS22" s="2246"/>
      <c r="CT22" s="2246"/>
      <c r="CU22" s="2246"/>
      <c r="CV22" s="2246"/>
      <c r="CW22" s="2246"/>
      <c r="CX22" s="2246"/>
      <c r="CY22" s="2246"/>
      <c r="CZ22" s="2246"/>
      <c r="DA22" s="2246"/>
      <c r="DB22" s="2246"/>
      <c r="DC22" s="2246"/>
      <c r="DD22" s="2247"/>
      <c r="DE22" s="2249">
        <f>DE23+DE25+DE27</f>
        <v>0</v>
      </c>
      <c r="DF22" s="2250"/>
      <c r="DG22" s="2250"/>
      <c r="DH22" s="2250"/>
      <c r="DI22" s="2250"/>
      <c r="DJ22" s="2250"/>
      <c r="DK22" s="2250"/>
      <c r="DL22" s="2250"/>
      <c r="DM22" s="2250"/>
      <c r="DN22" s="2250"/>
      <c r="DO22" s="2250"/>
      <c r="DP22" s="2250"/>
      <c r="DQ22" s="2250"/>
      <c r="DR22" s="2250"/>
      <c r="DS22" s="2250"/>
      <c r="DT22" s="2250"/>
      <c r="DU22" s="2250"/>
      <c r="DV22" s="2250"/>
      <c r="DW22" s="2250"/>
      <c r="DX22" s="2250"/>
      <c r="DY22" s="2250"/>
      <c r="DZ22" s="2250"/>
      <c r="EA22" s="2250"/>
      <c r="EB22" s="2250"/>
      <c r="EC22" s="2250"/>
      <c r="ED22" s="2250"/>
      <c r="EE22" s="2250"/>
      <c r="EF22" s="2251"/>
    </row>
    <row r="23" spans="1:136" s="257" customFormat="1" ht="15" customHeight="1">
      <c r="A23" s="115"/>
      <c r="B23" s="1689" t="s">
        <v>136</v>
      </c>
      <c r="C23" s="1689"/>
      <c r="D23" s="1689"/>
      <c r="E23" s="1689"/>
      <c r="F23" s="1689"/>
      <c r="G23" s="1689"/>
      <c r="H23" s="1689"/>
      <c r="I23" s="1689"/>
      <c r="J23" s="1689"/>
      <c r="K23" s="1689"/>
      <c r="L23" s="1689"/>
      <c r="M23" s="1689"/>
      <c r="N23" s="1689"/>
      <c r="O23" s="1689"/>
      <c r="P23" s="1689"/>
      <c r="Q23" s="1689"/>
      <c r="R23" s="1689"/>
      <c r="S23" s="1689"/>
      <c r="T23" s="1689"/>
      <c r="U23" s="1689"/>
      <c r="V23" s="1689"/>
      <c r="W23" s="1689"/>
      <c r="X23" s="1689"/>
      <c r="Y23" s="1689"/>
      <c r="Z23" s="1689"/>
      <c r="AA23" s="1689"/>
      <c r="AB23" s="1689"/>
      <c r="AC23" s="1689"/>
      <c r="AD23" s="1689"/>
      <c r="AE23" s="1689"/>
      <c r="AF23" s="1689"/>
      <c r="AG23" s="1689"/>
      <c r="AH23" s="1689"/>
      <c r="AI23" s="1689"/>
      <c r="AJ23" s="1689"/>
      <c r="AK23" s="1689"/>
      <c r="AL23" s="1689"/>
      <c r="AM23" s="1690"/>
      <c r="AN23" s="1155"/>
      <c r="AO23" s="1156"/>
      <c r="AP23" s="1156"/>
      <c r="AQ23" s="1156"/>
      <c r="AR23" s="1156"/>
      <c r="AS23" s="1156"/>
      <c r="AT23" s="1156"/>
      <c r="AU23" s="1156"/>
      <c r="AV23" s="1156"/>
      <c r="AW23" s="1156"/>
      <c r="AX23" s="1156"/>
      <c r="AY23" s="1156"/>
      <c r="AZ23" s="1157"/>
      <c r="BA23" s="2252">
        <v>92358</v>
      </c>
      <c r="BB23" s="2253"/>
      <c r="BC23" s="2253"/>
      <c r="BD23" s="2253"/>
      <c r="BE23" s="2253"/>
      <c r="BF23" s="2253"/>
      <c r="BG23" s="2253"/>
      <c r="BH23" s="2253"/>
      <c r="BI23" s="2253"/>
      <c r="BJ23" s="2253"/>
      <c r="BK23" s="2253"/>
      <c r="BL23" s="2253"/>
      <c r="BM23" s="2253"/>
      <c r="BN23" s="2253"/>
      <c r="BO23" s="2253"/>
      <c r="BP23" s="2253"/>
      <c r="BQ23" s="2253"/>
      <c r="BR23" s="2253"/>
      <c r="BS23" s="2253"/>
      <c r="BT23" s="2253"/>
      <c r="BU23" s="2253"/>
      <c r="BV23" s="2253"/>
      <c r="BW23" s="2253"/>
      <c r="BX23" s="2253"/>
      <c r="BY23" s="2253"/>
      <c r="BZ23" s="2253"/>
      <c r="CA23" s="2253"/>
      <c r="CB23" s="2254"/>
      <c r="CC23" s="2258">
        <v>239365</v>
      </c>
      <c r="CD23" s="2253"/>
      <c r="CE23" s="2253"/>
      <c r="CF23" s="2253"/>
      <c r="CG23" s="2253"/>
      <c r="CH23" s="2253"/>
      <c r="CI23" s="2253"/>
      <c r="CJ23" s="2253"/>
      <c r="CK23" s="2253"/>
      <c r="CL23" s="2253"/>
      <c r="CM23" s="2253"/>
      <c r="CN23" s="2253"/>
      <c r="CO23" s="2253"/>
      <c r="CP23" s="2253"/>
      <c r="CQ23" s="2253"/>
      <c r="CR23" s="2253"/>
      <c r="CS23" s="2253"/>
      <c r="CT23" s="2253"/>
      <c r="CU23" s="2253"/>
      <c r="CV23" s="2253"/>
      <c r="CW23" s="2253"/>
      <c r="CX23" s="2253"/>
      <c r="CY23" s="2253"/>
      <c r="CZ23" s="2253"/>
      <c r="DA23" s="2253"/>
      <c r="DB23" s="2253"/>
      <c r="DC23" s="2253"/>
      <c r="DD23" s="2254"/>
      <c r="DE23" s="1706">
        <v>0</v>
      </c>
      <c r="DF23" s="1707"/>
      <c r="DG23" s="1707"/>
      <c r="DH23" s="1707"/>
      <c r="DI23" s="1707"/>
      <c r="DJ23" s="1707"/>
      <c r="DK23" s="1707"/>
      <c r="DL23" s="1707"/>
      <c r="DM23" s="1707"/>
      <c r="DN23" s="1707"/>
      <c r="DO23" s="1707"/>
      <c r="DP23" s="1707"/>
      <c r="DQ23" s="1707"/>
      <c r="DR23" s="1707"/>
      <c r="DS23" s="1707"/>
      <c r="DT23" s="1707"/>
      <c r="DU23" s="1707"/>
      <c r="DV23" s="1707"/>
      <c r="DW23" s="1707"/>
      <c r="DX23" s="1707"/>
      <c r="DY23" s="1707"/>
      <c r="DZ23" s="1707"/>
      <c r="EA23" s="1707"/>
      <c r="EB23" s="1707"/>
      <c r="EC23" s="1707"/>
      <c r="ED23" s="1707"/>
      <c r="EE23" s="1707"/>
      <c r="EF23" s="2168"/>
    </row>
    <row r="24" spans="1:136" s="257" customFormat="1" ht="15" customHeight="1">
      <c r="A24" s="116"/>
      <c r="B24" s="2260" t="s">
        <v>584</v>
      </c>
      <c r="C24" s="2260"/>
      <c r="D24" s="2260"/>
      <c r="E24" s="2260"/>
      <c r="F24" s="2260"/>
      <c r="G24" s="2260"/>
      <c r="H24" s="2260"/>
      <c r="I24" s="2260"/>
      <c r="J24" s="2260"/>
      <c r="K24" s="2260"/>
      <c r="L24" s="2260"/>
      <c r="M24" s="2260"/>
      <c r="N24" s="2260"/>
      <c r="O24" s="2260"/>
      <c r="P24" s="2260"/>
      <c r="Q24" s="2260"/>
      <c r="R24" s="2260"/>
      <c r="S24" s="2260"/>
      <c r="T24" s="2260"/>
      <c r="U24" s="2260"/>
      <c r="V24" s="2260"/>
      <c r="W24" s="2260"/>
      <c r="X24" s="2260"/>
      <c r="Y24" s="2260"/>
      <c r="Z24" s="2260"/>
      <c r="AA24" s="2260"/>
      <c r="AB24" s="2260"/>
      <c r="AC24" s="2260"/>
      <c r="AD24" s="2260"/>
      <c r="AE24" s="2260"/>
      <c r="AF24" s="2260"/>
      <c r="AG24" s="2260"/>
      <c r="AH24" s="2260"/>
      <c r="AI24" s="2260"/>
      <c r="AJ24" s="2260"/>
      <c r="AK24" s="2260"/>
      <c r="AL24" s="2260"/>
      <c r="AM24" s="2261"/>
      <c r="AN24" s="1161"/>
      <c r="AO24" s="1162"/>
      <c r="AP24" s="1162"/>
      <c r="AQ24" s="1162"/>
      <c r="AR24" s="1162"/>
      <c r="AS24" s="1162"/>
      <c r="AT24" s="1162"/>
      <c r="AU24" s="1162"/>
      <c r="AV24" s="1162"/>
      <c r="AW24" s="1162"/>
      <c r="AX24" s="1162"/>
      <c r="AY24" s="1162"/>
      <c r="AZ24" s="1163"/>
      <c r="BA24" s="2255"/>
      <c r="BB24" s="2256"/>
      <c r="BC24" s="2256"/>
      <c r="BD24" s="2256"/>
      <c r="BE24" s="2256"/>
      <c r="BF24" s="2256"/>
      <c r="BG24" s="2256"/>
      <c r="BH24" s="2256"/>
      <c r="BI24" s="2256"/>
      <c r="BJ24" s="2256"/>
      <c r="BK24" s="2256"/>
      <c r="BL24" s="2256"/>
      <c r="BM24" s="2256"/>
      <c r="BN24" s="2256"/>
      <c r="BO24" s="2256"/>
      <c r="BP24" s="2256"/>
      <c r="BQ24" s="2256"/>
      <c r="BR24" s="2256"/>
      <c r="BS24" s="2256"/>
      <c r="BT24" s="2256"/>
      <c r="BU24" s="2256"/>
      <c r="BV24" s="2256"/>
      <c r="BW24" s="2256"/>
      <c r="BX24" s="2256"/>
      <c r="BY24" s="2256"/>
      <c r="BZ24" s="2256"/>
      <c r="CA24" s="2256"/>
      <c r="CB24" s="2257"/>
      <c r="CC24" s="2259"/>
      <c r="CD24" s="2256"/>
      <c r="CE24" s="2256"/>
      <c r="CF24" s="2256"/>
      <c r="CG24" s="2256"/>
      <c r="CH24" s="2256"/>
      <c r="CI24" s="2256"/>
      <c r="CJ24" s="2256"/>
      <c r="CK24" s="2256"/>
      <c r="CL24" s="2256"/>
      <c r="CM24" s="2256"/>
      <c r="CN24" s="2256"/>
      <c r="CO24" s="2256"/>
      <c r="CP24" s="2256"/>
      <c r="CQ24" s="2256"/>
      <c r="CR24" s="2256"/>
      <c r="CS24" s="2256"/>
      <c r="CT24" s="2256"/>
      <c r="CU24" s="2256"/>
      <c r="CV24" s="2256"/>
      <c r="CW24" s="2256"/>
      <c r="CX24" s="2256"/>
      <c r="CY24" s="2256"/>
      <c r="CZ24" s="2256"/>
      <c r="DA24" s="2256"/>
      <c r="DB24" s="2256"/>
      <c r="DC24" s="2256"/>
      <c r="DD24" s="2257"/>
      <c r="DE24" s="2167"/>
      <c r="DF24" s="2165"/>
      <c r="DG24" s="2165"/>
      <c r="DH24" s="2165"/>
      <c r="DI24" s="2165"/>
      <c r="DJ24" s="2165"/>
      <c r="DK24" s="2165"/>
      <c r="DL24" s="2165"/>
      <c r="DM24" s="2165"/>
      <c r="DN24" s="2165"/>
      <c r="DO24" s="2165"/>
      <c r="DP24" s="2165"/>
      <c r="DQ24" s="2165"/>
      <c r="DR24" s="2165"/>
      <c r="DS24" s="2165"/>
      <c r="DT24" s="2165"/>
      <c r="DU24" s="2165"/>
      <c r="DV24" s="2165"/>
      <c r="DW24" s="2165"/>
      <c r="DX24" s="2165"/>
      <c r="DY24" s="2165"/>
      <c r="DZ24" s="2165"/>
      <c r="EA24" s="2165"/>
      <c r="EB24" s="2165"/>
      <c r="EC24" s="2165"/>
      <c r="ED24" s="2165"/>
      <c r="EE24" s="2165"/>
      <c r="EF24" s="2169"/>
    </row>
    <row r="25" spans="1:136" s="257" customFormat="1" ht="15" customHeight="1">
      <c r="A25" s="115"/>
      <c r="B25" s="2262" t="s">
        <v>585</v>
      </c>
      <c r="C25" s="2262"/>
      <c r="D25" s="2262"/>
      <c r="E25" s="2262"/>
      <c r="F25" s="2262"/>
      <c r="G25" s="2262"/>
      <c r="H25" s="2262"/>
      <c r="I25" s="2262"/>
      <c r="J25" s="2262"/>
      <c r="K25" s="2262"/>
      <c r="L25" s="2262"/>
      <c r="M25" s="2262"/>
      <c r="N25" s="2262"/>
      <c r="O25" s="2262"/>
      <c r="P25" s="2262"/>
      <c r="Q25" s="2262"/>
      <c r="R25" s="2262"/>
      <c r="S25" s="2262"/>
      <c r="T25" s="2262"/>
      <c r="U25" s="2262"/>
      <c r="V25" s="2262"/>
      <c r="W25" s="2262"/>
      <c r="X25" s="2262"/>
      <c r="Y25" s="2262"/>
      <c r="Z25" s="2262"/>
      <c r="AA25" s="2262"/>
      <c r="AB25" s="2262"/>
      <c r="AC25" s="2262"/>
      <c r="AD25" s="2262"/>
      <c r="AE25" s="2262"/>
      <c r="AF25" s="2262"/>
      <c r="AG25" s="2262"/>
      <c r="AH25" s="2262"/>
      <c r="AI25" s="2262"/>
      <c r="AJ25" s="2262"/>
      <c r="AK25" s="2262"/>
      <c r="AL25" s="2262"/>
      <c r="AM25" s="2263"/>
      <c r="AN25" s="1155"/>
      <c r="AO25" s="1156"/>
      <c r="AP25" s="1156"/>
      <c r="AQ25" s="1156"/>
      <c r="AR25" s="1156"/>
      <c r="AS25" s="1156"/>
      <c r="AT25" s="1156"/>
      <c r="AU25" s="1156"/>
      <c r="AV25" s="1156"/>
      <c r="AW25" s="1156"/>
      <c r="AX25" s="1156"/>
      <c r="AY25" s="1156"/>
      <c r="AZ25" s="1157"/>
      <c r="BA25" s="2252">
        <v>730790</v>
      </c>
      <c r="BB25" s="2253"/>
      <c r="BC25" s="2253"/>
      <c r="BD25" s="2253"/>
      <c r="BE25" s="2253"/>
      <c r="BF25" s="2253"/>
      <c r="BG25" s="2253"/>
      <c r="BH25" s="2253"/>
      <c r="BI25" s="2253"/>
      <c r="BJ25" s="2253"/>
      <c r="BK25" s="2253"/>
      <c r="BL25" s="2253"/>
      <c r="BM25" s="2253"/>
      <c r="BN25" s="2253"/>
      <c r="BO25" s="2253"/>
      <c r="BP25" s="2253"/>
      <c r="BQ25" s="2253"/>
      <c r="BR25" s="2253"/>
      <c r="BS25" s="2253"/>
      <c r="BT25" s="2253"/>
      <c r="BU25" s="2253"/>
      <c r="BV25" s="2253"/>
      <c r="BW25" s="2253"/>
      <c r="BX25" s="2253"/>
      <c r="BY25" s="2253"/>
      <c r="BZ25" s="2253"/>
      <c r="CA25" s="2253"/>
      <c r="CB25" s="2254"/>
      <c r="CC25" s="2258">
        <v>924302</v>
      </c>
      <c r="CD25" s="2253"/>
      <c r="CE25" s="2253"/>
      <c r="CF25" s="2253"/>
      <c r="CG25" s="2253"/>
      <c r="CH25" s="2253"/>
      <c r="CI25" s="2253"/>
      <c r="CJ25" s="2253"/>
      <c r="CK25" s="2253"/>
      <c r="CL25" s="2253"/>
      <c r="CM25" s="2253"/>
      <c r="CN25" s="2253"/>
      <c r="CO25" s="2253"/>
      <c r="CP25" s="2253"/>
      <c r="CQ25" s="2253"/>
      <c r="CR25" s="2253"/>
      <c r="CS25" s="2253"/>
      <c r="CT25" s="2253"/>
      <c r="CU25" s="2253"/>
      <c r="CV25" s="2253"/>
      <c r="CW25" s="2253"/>
      <c r="CX25" s="2253"/>
      <c r="CY25" s="2253"/>
      <c r="CZ25" s="2253"/>
      <c r="DA25" s="2253"/>
      <c r="DB25" s="2253"/>
      <c r="DC25" s="2253"/>
      <c r="DD25" s="2254"/>
      <c r="DE25" s="1706">
        <v>0</v>
      </c>
      <c r="DF25" s="1707"/>
      <c r="DG25" s="1707"/>
      <c r="DH25" s="1707"/>
      <c r="DI25" s="1707"/>
      <c r="DJ25" s="1707"/>
      <c r="DK25" s="1707"/>
      <c r="DL25" s="1707"/>
      <c r="DM25" s="1707"/>
      <c r="DN25" s="1707"/>
      <c r="DO25" s="1707"/>
      <c r="DP25" s="1707"/>
      <c r="DQ25" s="1707"/>
      <c r="DR25" s="1707"/>
      <c r="DS25" s="1707"/>
      <c r="DT25" s="1707"/>
      <c r="DU25" s="1707"/>
      <c r="DV25" s="1707"/>
      <c r="DW25" s="1707"/>
      <c r="DX25" s="1707"/>
      <c r="DY25" s="1707"/>
      <c r="DZ25" s="1707"/>
      <c r="EA25" s="1707"/>
      <c r="EB25" s="1707"/>
      <c r="EC25" s="1707"/>
      <c r="ED25" s="1707"/>
      <c r="EE25" s="1707"/>
      <c r="EF25" s="2168"/>
    </row>
    <row r="26" spans="1:136" s="257" customFormat="1" ht="15" customHeight="1">
      <c r="A26" s="116"/>
      <c r="B26" s="2264"/>
      <c r="C26" s="2264"/>
      <c r="D26" s="2264"/>
      <c r="E26" s="2264"/>
      <c r="F26" s="2264"/>
      <c r="G26" s="2264"/>
      <c r="H26" s="2264"/>
      <c r="I26" s="2264"/>
      <c r="J26" s="2264"/>
      <c r="K26" s="2264"/>
      <c r="L26" s="2264"/>
      <c r="M26" s="2264"/>
      <c r="N26" s="2264"/>
      <c r="O26" s="2264"/>
      <c r="P26" s="2264"/>
      <c r="Q26" s="2264"/>
      <c r="R26" s="2264"/>
      <c r="S26" s="2264"/>
      <c r="T26" s="2264"/>
      <c r="U26" s="2264"/>
      <c r="V26" s="2264"/>
      <c r="W26" s="2264"/>
      <c r="X26" s="2264"/>
      <c r="Y26" s="2264"/>
      <c r="Z26" s="2264"/>
      <c r="AA26" s="2264"/>
      <c r="AB26" s="2264"/>
      <c r="AC26" s="2264"/>
      <c r="AD26" s="2264"/>
      <c r="AE26" s="2264"/>
      <c r="AF26" s="2264"/>
      <c r="AG26" s="2264"/>
      <c r="AH26" s="2264"/>
      <c r="AI26" s="2264"/>
      <c r="AJ26" s="2264"/>
      <c r="AK26" s="2264"/>
      <c r="AL26" s="2264"/>
      <c r="AM26" s="2265"/>
      <c r="AN26" s="1161"/>
      <c r="AO26" s="1162"/>
      <c r="AP26" s="1162"/>
      <c r="AQ26" s="1162"/>
      <c r="AR26" s="1162"/>
      <c r="AS26" s="1162"/>
      <c r="AT26" s="1162"/>
      <c r="AU26" s="1162"/>
      <c r="AV26" s="1162"/>
      <c r="AW26" s="1162"/>
      <c r="AX26" s="1162"/>
      <c r="AY26" s="1162"/>
      <c r="AZ26" s="1163"/>
      <c r="BA26" s="2255"/>
      <c r="BB26" s="2256"/>
      <c r="BC26" s="2256"/>
      <c r="BD26" s="2256"/>
      <c r="BE26" s="2256"/>
      <c r="BF26" s="2256"/>
      <c r="BG26" s="2256"/>
      <c r="BH26" s="2256"/>
      <c r="BI26" s="2256"/>
      <c r="BJ26" s="2256"/>
      <c r="BK26" s="2256"/>
      <c r="BL26" s="2256"/>
      <c r="BM26" s="2256"/>
      <c r="BN26" s="2256"/>
      <c r="BO26" s="2256"/>
      <c r="BP26" s="2256"/>
      <c r="BQ26" s="2256"/>
      <c r="BR26" s="2256"/>
      <c r="BS26" s="2256"/>
      <c r="BT26" s="2256"/>
      <c r="BU26" s="2256"/>
      <c r="BV26" s="2256"/>
      <c r="BW26" s="2256"/>
      <c r="BX26" s="2256"/>
      <c r="BY26" s="2256"/>
      <c r="BZ26" s="2256"/>
      <c r="CA26" s="2256"/>
      <c r="CB26" s="2257"/>
      <c r="CC26" s="2259"/>
      <c r="CD26" s="2256"/>
      <c r="CE26" s="2256"/>
      <c r="CF26" s="2256"/>
      <c r="CG26" s="2256"/>
      <c r="CH26" s="2256"/>
      <c r="CI26" s="2256"/>
      <c r="CJ26" s="2256"/>
      <c r="CK26" s="2256"/>
      <c r="CL26" s="2256"/>
      <c r="CM26" s="2256"/>
      <c r="CN26" s="2256"/>
      <c r="CO26" s="2256"/>
      <c r="CP26" s="2256"/>
      <c r="CQ26" s="2256"/>
      <c r="CR26" s="2256"/>
      <c r="CS26" s="2256"/>
      <c r="CT26" s="2256"/>
      <c r="CU26" s="2256"/>
      <c r="CV26" s="2256"/>
      <c r="CW26" s="2256"/>
      <c r="CX26" s="2256"/>
      <c r="CY26" s="2256"/>
      <c r="CZ26" s="2256"/>
      <c r="DA26" s="2256"/>
      <c r="DB26" s="2256"/>
      <c r="DC26" s="2256"/>
      <c r="DD26" s="2257"/>
      <c r="DE26" s="2167"/>
      <c r="DF26" s="2165"/>
      <c r="DG26" s="2165"/>
      <c r="DH26" s="2165"/>
      <c r="DI26" s="2165"/>
      <c r="DJ26" s="2165"/>
      <c r="DK26" s="2165"/>
      <c r="DL26" s="2165"/>
      <c r="DM26" s="2165"/>
      <c r="DN26" s="2165"/>
      <c r="DO26" s="2165"/>
      <c r="DP26" s="2165"/>
      <c r="DQ26" s="2165"/>
      <c r="DR26" s="2165"/>
      <c r="DS26" s="2165"/>
      <c r="DT26" s="2165"/>
      <c r="DU26" s="2165"/>
      <c r="DV26" s="2165"/>
      <c r="DW26" s="2165"/>
      <c r="DX26" s="2165"/>
      <c r="DY26" s="2165"/>
      <c r="DZ26" s="2165"/>
      <c r="EA26" s="2165"/>
      <c r="EB26" s="2165"/>
      <c r="EC26" s="2165"/>
      <c r="ED26" s="2165"/>
      <c r="EE26" s="2165"/>
      <c r="EF26" s="2169"/>
    </row>
    <row r="27" spans="1:136" s="257" customFormat="1" ht="15" customHeight="1">
      <c r="A27" s="115"/>
      <c r="B27" s="2266"/>
      <c r="C27" s="2266"/>
      <c r="D27" s="2266"/>
      <c r="E27" s="2266"/>
      <c r="F27" s="2266"/>
      <c r="G27" s="2266"/>
      <c r="H27" s="2266"/>
      <c r="I27" s="2266"/>
      <c r="J27" s="2266"/>
      <c r="K27" s="2266"/>
      <c r="L27" s="2266"/>
      <c r="M27" s="2266"/>
      <c r="N27" s="2266"/>
      <c r="O27" s="2266"/>
      <c r="P27" s="2266"/>
      <c r="Q27" s="2266"/>
      <c r="R27" s="2266"/>
      <c r="S27" s="2266"/>
      <c r="T27" s="2266"/>
      <c r="U27" s="2266"/>
      <c r="V27" s="2266"/>
      <c r="W27" s="2266"/>
      <c r="X27" s="2266"/>
      <c r="Y27" s="2266"/>
      <c r="Z27" s="2266"/>
      <c r="AA27" s="2266"/>
      <c r="AB27" s="2266"/>
      <c r="AC27" s="2266"/>
      <c r="AD27" s="2266"/>
      <c r="AE27" s="2266"/>
      <c r="AF27" s="2266"/>
      <c r="AG27" s="2266"/>
      <c r="AH27" s="2266"/>
      <c r="AI27" s="2266"/>
      <c r="AJ27" s="2266"/>
      <c r="AK27" s="2266"/>
      <c r="AL27" s="2266"/>
      <c r="AM27" s="2267"/>
      <c r="AN27" s="1155"/>
      <c r="AO27" s="1156"/>
      <c r="AP27" s="1156"/>
      <c r="AQ27" s="1156"/>
      <c r="AR27" s="1156"/>
      <c r="AS27" s="1156"/>
      <c r="AT27" s="1156"/>
      <c r="AU27" s="1156"/>
      <c r="AV27" s="1156"/>
      <c r="AW27" s="1156"/>
      <c r="AX27" s="1156"/>
      <c r="AY27" s="1156"/>
      <c r="AZ27" s="1157"/>
      <c r="BA27" s="2163"/>
      <c r="BB27" s="1707"/>
      <c r="BC27" s="1707"/>
      <c r="BD27" s="1707"/>
      <c r="BE27" s="1707"/>
      <c r="BF27" s="1707"/>
      <c r="BG27" s="1707"/>
      <c r="BH27" s="1707"/>
      <c r="BI27" s="1707"/>
      <c r="BJ27" s="1707"/>
      <c r="BK27" s="1707"/>
      <c r="BL27" s="1707"/>
      <c r="BM27" s="1707"/>
      <c r="BN27" s="1707"/>
      <c r="BO27" s="1707"/>
      <c r="BP27" s="1707"/>
      <c r="BQ27" s="1707"/>
      <c r="BR27" s="1707"/>
      <c r="BS27" s="1707"/>
      <c r="BT27" s="1707"/>
      <c r="BU27" s="1707"/>
      <c r="BV27" s="1707"/>
      <c r="BW27" s="1707"/>
      <c r="BX27" s="1707"/>
      <c r="BY27" s="1707"/>
      <c r="BZ27" s="1707"/>
      <c r="CA27" s="1707"/>
      <c r="CB27" s="1708"/>
      <c r="CC27" s="1706"/>
      <c r="CD27" s="1707"/>
      <c r="CE27" s="1707"/>
      <c r="CF27" s="1707"/>
      <c r="CG27" s="1707"/>
      <c r="CH27" s="1707"/>
      <c r="CI27" s="1707"/>
      <c r="CJ27" s="1707"/>
      <c r="CK27" s="1707"/>
      <c r="CL27" s="1707"/>
      <c r="CM27" s="1707"/>
      <c r="CN27" s="1707"/>
      <c r="CO27" s="1707"/>
      <c r="CP27" s="1707"/>
      <c r="CQ27" s="1707"/>
      <c r="CR27" s="1707"/>
      <c r="CS27" s="1707"/>
      <c r="CT27" s="1707"/>
      <c r="CU27" s="1707"/>
      <c r="CV27" s="1707"/>
      <c r="CW27" s="1707"/>
      <c r="CX27" s="1707"/>
      <c r="CY27" s="1707"/>
      <c r="CZ27" s="1707"/>
      <c r="DA27" s="1707"/>
      <c r="DB27" s="1707"/>
      <c r="DC27" s="1707"/>
      <c r="DD27" s="1708"/>
      <c r="DE27" s="1706"/>
      <c r="DF27" s="1707"/>
      <c r="DG27" s="1707"/>
      <c r="DH27" s="1707"/>
      <c r="DI27" s="1707"/>
      <c r="DJ27" s="1707"/>
      <c r="DK27" s="1707"/>
      <c r="DL27" s="1707"/>
      <c r="DM27" s="1707"/>
      <c r="DN27" s="1707"/>
      <c r="DO27" s="1707"/>
      <c r="DP27" s="1707"/>
      <c r="DQ27" s="1707"/>
      <c r="DR27" s="1707"/>
      <c r="DS27" s="1707"/>
      <c r="DT27" s="1707"/>
      <c r="DU27" s="1707"/>
      <c r="DV27" s="1707"/>
      <c r="DW27" s="1707"/>
      <c r="DX27" s="1707"/>
      <c r="DY27" s="1707"/>
      <c r="DZ27" s="1707"/>
      <c r="EA27" s="1707"/>
      <c r="EB27" s="1707"/>
      <c r="EC27" s="1707"/>
      <c r="ED27" s="1707"/>
      <c r="EE27" s="1707"/>
      <c r="EF27" s="2168"/>
    </row>
    <row r="28" spans="1:136" s="257" customFormat="1" ht="15" customHeight="1">
      <c r="A28" s="116"/>
      <c r="B28" s="2268"/>
      <c r="C28" s="2268"/>
      <c r="D28" s="2268"/>
      <c r="E28" s="2268"/>
      <c r="F28" s="2268"/>
      <c r="G28" s="2268"/>
      <c r="H28" s="2268"/>
      <c r="I28" s="2268"/>
      <c r="J28" s="2268"/>
      <c r="K28" s="2268"/>
      <c r="L28" s="2268"/>
      <c r="M28" s="2268"/>
      <c r="N28" s="2268"/>
      <c r="O28" s="2268"/>
      <c r="P28" s="2268"/>
      <c r="Q28" s="2268"/>
      <c r="R28" s="2268"/>
      <c r="S28" s="2268"/>
      <c r="T28" s="2268"/>
      <c r="U28" s="2268"/>
      <c r="V28" s="2268"/>
      <c r="W28" s="2268"/>
      <c r="X28" s="2268"/>
      <c r="Y28" s="2268"/>
      <c r="Z28" s="2268"/>
      <c r="AA28" s="2268"/>
      <c r="AB28" s="2268"/>
      <c r="AC28" s="2268"/>
      <c r="AD28" s="2268"/>
      <c r="AE28" s="2268"/>
      <c r="AF28" s="2268"/>
      <c r="AG28" s="2268"/>
      <c r="AH28" s="2268"/>
      <c r="AI28" s="2268"/>
      <c r="AJ28" s="2268"/>
      <c r="AK28" s="2268"/>
      <c r="AL28" s="2268"/>
      <c r="AM28" s="2269"/>
      <c r="AN28" s="1161"/>
      <c r="AO28" s="1162"/>
      <c r="AP28" s="1162"/>
      <c r="AQ28" s="1162"/>
      <c r="AR28" s="1162"/>
      <c r="AS28" s="1162"/>
      <c r="AT28" s="1162"/>
      <c r="AU28" s="1162"/>
      <c r="AV28" s="1162"/>
      <c r="AW28" s="1162"/>
      <c r="AX28" s="1162"/>
      <c r="AY28" s="1162"/>
      <c r="AZ28" s="1163"/>
      <c r="BA28" s="2164"/>
      <c r="BB28" s="2165"/>
      <c r="BC28" s="2165"/>
      <c r="BD28" s="2165"/>
      <c r="BE28" s="2165"/>
      <c r="BF28" s="2165"/>
      <c r="BG28" s="2165"/>
      <c r="BH28" s="2165"/>
      <c r="BI28" s="2165"/>
      <c r="BJ28" s="2165"/>
      <c r="BK28" s="2165"/>
      <c r="BL28" s="2165"/>
      <c r="BM28" s="2165"/>
      <c r="BN28" s="2165"/>
      <c r="BO28" s="2165"/>
      <c r="BP28" s="2165"/>
      <c r="BQ28" s="2165"/>
      <c r="BR28" s="2165"/>
      <c r="BS28" s="2165"/>
      <c r="BT28" s="2165"/>
      <c r="BU28" s="2165"/>
      <c r="BV28" s="2165"/>
      <c r="BW28" s="2165"/>
      <c r="BX28" s="2165"/>
      <c r="BY28" s="2165"/>
      <c r="BZ28" s="2165"/>
      <c r="CA28" s="2165"/>
      <c r="CB28" s="2166"/>
      <c r="CC28" s="2167"/>
      <c r="CD28" s="2165"/>
      <c r="CE28" s="2165"/>
      <c r="CF28" s="2165"/>
      <c r="CG28" s="2165"/>
      <c r="CH28" s="2165"/>
      <c r="CI28" s="2165"/>
      <c r="CJ28" s="2165"/>
      <c r="CK28" s="2165"/>
      <c r="CL28" s="2165"/>
      <c r="CM28" s="2165"/>
      <c r="CN28" s="2165"/>
      <c r="CO28" s="2165"/>
      <c r="CP28" s="2165"/>
      <c r="CQ28" s="2165"/>
      <c r="CR28" s="2165"/>
      <c r="CS28" s="2165"/>
      <c r="CT28" s="2165"/>
      <c r="CU28" s="2165"/>
      <c r="CV28" s="2165"/>
      <c r="CW28" s="2165"/>
      <c r="CX28" s="2165"/>
      <c r="CY28" s="2165"/>
      <c r="CZ28" s="2165"/>
      <c r="DA28" s="2165"/>
      <c r="DB28" s="2165"/>
      <c r="DC28" s="2165"/>
      <c r="DD28" s="2166"/>
      <c r="DE28" s="2167"/>
      <c r="DF28" s="2165"/>
      <c r="DG28" s="2165"/>
      <c r="DH28" s="2165"/>
      <c r="DI28" s="2165"/>
      <c r="DJ28" s="2165"/>
      <c r="DK28" s="2165"/>
      <c r="DL28" s="2165"/>
      <c r="DM28" s="2165"/>
      <c r="DN28" s="2165"/>
      <c r="DO28" s="2165"/>
      <c r="DP28" s="2165"/>
      <c r="DQ28" s="2165"/>
      <c r="DR28" s="2165"/>
      <c r="DS28" s="2165"/>
      <c r="DT28" s="2165"/>
      <c r="DU28" s="2165"/>
      <c r="DV28" s="2165"/>
      <c r="DW28" s="2165"/>
      <c r="DX28" s="2165"/>
      <c r="DY28" s="2165"/>
      <c r="DZ28" s="2165"/>
      <c r="EA28" s="2165"/>
      <c r="EB28" s="2165"/>
      <c r="EC28" s="2165"/>
      <c r="ED28" s="2165"/>
      <c r="EE28" s="2165"/>
      <c r="EF28" s="2169"/>
    </row>
  </sheetData>
  <mergeCells count="96">
    <mergeCell ref="DN12:EJ12"/>
    <mergeCell ref="EK12:FG12"/>
    <mergeCell ref="B12:AL12"/>
    <mergeCell ref="AM12:AV12"/>
    <mergeCell ref="AW12:BS12"/>
    <mergeCell ref="BT12:CP12"/>
    <mergeCell ref="CQ12:DM12"/>
    <mergeCell ref="DN9:EJ9"/>
    <mergeCell ref="EK9:FG9"/>
    <mergeCell ref="B10:AL10"/>
    <mergeCell ref="AM10:AV11"/>
    <mergeCell ref="AW10:BS11"/>
    <mergeCell ref="BT10:CP11"/>
    <mergeCell ref="CQ10:DM11"/>
    <mergeCell ref="DN10:EJ11"/>
    <mergeCell ref="EK10:FG11"/>
    <mergeCell ref="B11:AL11"/>
    <mergeCell ref="B9:AL9"/>
    <mergeCell ref="AM9:AV9"/>
    <mergeCell ref="AW9:BS9"/>
    <mergeCell ref="BT9:CP9"/>
    <mergeCell ref="CQ9:DM9"/>
    <mergeCell ref="B27:AM28"/>
    <mergeCell ref="AN27:AZ28"/>
    <mergeCell ref="BA27:CB28"/>
    <mergeCell ref="CC27:DD28"/>
    <mergeCell ref="DE27:EF28"/>
    <mergeCell ref="DE25:EF26"/>
    <mergeCell ref="B22:AM22"/>
    <mergeCell ref="AN22:AZ22"/>
    <mergeCell ref="BA22:CB22"/>
    <mergeCell ref="CC22:DD22"/>
    <mergeCell ref="DE22:EF22"/>
    <mergeCell ref="B23:AM23"/>
    <mergeCell ref="AN23:AZ24"/>
    <mergeCell ref="BA23:CB24"/>
    <mergeCell ref="CC23:DD24"/>
    <mergeCell ref="DE23:EF24"/>
    <mergeCell ref="B24:AM24"/>
    <mergeCell ref="B25:AM26"/>
    <mergeCell ref="AN25:AZ26"/>
    <mergeCell ref="BA25:CB26"/>
    <mergeCell ref="CC25:DD26"/>
    <mergeCell ref="B20:AM20"/>
    <mergeCell ref="AN20:AZ21"/>
    <mergeCell ref="BA20:CB21"/>
    <mergeCell ref="CC20:DD21"/>
    <mergeCell ref="DE20:EF21"/>
    <mergeCell ref="B21:AM21"/>
    <mergeCell ref="CN17:CS17"/>
    <mergeCell ref="DL17:DO17"/>
    <mergeCell ref="DP17:DU17"/>
    <mergeCell ref="B19:AM19"/>
    <mergeCell ref="AN19:AZ19"/>
    <mergeCell ref="BA19:CB19"/>
    <mergeCell ref="CC19:DD19"/>
    <mergeCell ref="DE19:EF19"/>
    <mergeCell ref="EK8:FG8"/>
    <mergeCell ref="A14:EF14"/>
    <mergeCell ref="A16:AM18"/>
    <mergeCell ref="AN16:AZ18"/>
    <mergeCell ref="BI16:BX16"/>
    <mergeCell ref="CC16:DD16"/>
    <mergeCell ref="DE16:EF16"/>
    <mergeCell ref="BI17:BL17"/>
    <mergeCell ref="BM17:BP17"/>
    <mergeCell ref="CJ17:CM17"/>
    <mergeCell ref="B8:AL8"/>
    <mergeCell ref="AM8:AV8"/>
    <mergeCell ref="AW8:BS8"/>
    <mergeCell ref="BT8:CP8"/>
    <mergeCell ref="CQ8:DM8"/>
    <mergeCell ref="DN8:EJ8"/>
    <mergeCell ref="EK5:FG5"/>
    <mergeCell ref="B6:AL6"/>
    <mergeCell ref="AM6:AV7"/>
    <mergeCell ref="AW6:BS7"/>
    <mergeCell ref="BT6:CP7"/>
    <mergeCell ref="CQ6:DM7"/>
    <mergeCell ref="DN6:EJ7"/>
    <mergeCell ref="EK6:FG7"/>
    <mergeCell ref="B7:AL7"/>
    <mergeCell ref="B5:AL5"/>
    <mergeCell ref="AM5:AV5"/>
    <mergeCell ref="AW5:BS5"/>
    <mergeCell ref="BT5:CP5"/>
    <mergeCell ref="CQ5:DM5"/>
    <mergeCell ref="DN5:EJ5"/>
    <mergeCell ref="A2:FG2"/>
    <mergeCell ref="A4:AL4"/>
    <mergeCell ref="AM4:AV4"/>
    <mergeCell ref="AW4:BS4"/>
    <mergeCell ref="BT4:CP4"/>
    <mergeCell ref="CQ4:DM4"/>
    <mergeCell ref="DN4:EJ4"/>
    <mergeCell ref="EK4:FG4"/>
  </mergeCells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77" zoomScaleSheetLayoutView="77" workbookViewId="0">
      <selection activeCell="CF29" sqref="CF29:DA29"/>
    </sheetView>
  </sheetViews>
  <sheetFormatPr defaultColWidth="0.85546875" defaultRowHeight="12" customHeight="1"/>
  <cols>
    <col min="1" max="66" width="0.85546875" style="123"/>
    <col min="67" max="67" width="2.42578125" style="123" bestFit="1" customWidth="1"/>
    <col min="68" max="70" width="0.85546875" style="123"/>
    <col min="71" max="71" width="3" style="123" bestFit="1" customWidth="1"/>
    <col min="72" max="16384" width="0.85546875" style="123"/>
  </cols>
  <sheetData>
    <row r="1" spans="1:163" s="269" customFormat="1" ht="14.25" customHeight="1">
      <c r="FG1" s="120" t="s">
        <v>329</v>
      </c>
    </row>
    <row r="2" spans="1:163" s="130" customFormat="1" ht="15">
      <c r="A2" s="1740" t="s">
        <v>586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  <c r="T2" s="1740"/>
      <c r="U2" s="1740"/>
      <c r="V2" s="1740"/>
      <c r="W2" s="1740"/>
      <c r="X2" s="1740"/>
      <c r="Y2" s="1740"/>
      <c r="Z2" s="1740"/>
      <c r="AA2" s="1740"/>
      <c r="AB2" s="1740"/>
      <c r="AC2" s="1740"/>
      <c r="AD2" s="1740"/>
      <c r="AE2" s="1740"/>
      <c r="AF2" s="1740"/>
      <c r="AG2" s="1740"/>
      <c r="AH2" s="1740"/>
      <c r="AI2" s="1740"/>
      <c r="AJ2" s="1740"/>
      <c r="AK2" s="1740"/>
      <c r="AL2" s="1740"/>
      <c r="AM2" s="1740"/>
      <c r="AN2" s="1740"/>
      <c r="AO2" s="1740"/>
      <c r="AP2" s="1740"/>
      <c r="AQ2" s="1740"/>
      <c r="AR2" s="1740"/>
      <c r="AS2" s="1740"/>
      <c r="AT2" s="1740"/>
      <c r="AU2" s="1740"/>
      <c r="AV2" s="1740"/>
      <c r="AW2" s="1740"/>
      <c r="AX2" s="1740"/>
      <c r="AY2" s="1740"/>
      <c r="AZ2" s="1740"/>
      <c r="BA2" s="1740"/>
      <c r="BB2" s="1740"/>
      <c r="BC2" s="1740"/>
      <c r="BD2" s="1740"/>
      <c r="BE2" s="1740"/>
      <c r="BF2" s="1740"/>
      <c r="BG2" s="1740"/>
      <c r="BH2" s="1740"/>
      <c r="BI2" s="1740"/>
      <c r="BJ2" s="1740"/>
      <c r="BK2" s="1740"/>
      <c r="BL2" s="1740"/>
      <c r="BM2" s="1740"/>
      <c r="BN2" s="1740"/>
      <c r="BO2" s="1740"/>
      <c r="BP2" s="1740"/>
      <c r="BQ2" s="1740"/>
      <c r="BR2" s="1740"/>
      <c r="BS2" s="1740"/>
      <c r="BT2" s="1740"/>
      <c r="BU2" s="1740"/>
      <c r="BV2" s="1740"/>
      <c r="BW2" s="1740"/>
      <c r="BX2" s="1740"/>
      <c r="BY2" s="1740"/>
      <c r="BZ2" s="1740"/>
      <c r="CA2" s="1740"/>
      <c r="CB2" s="1740"/>
      <c r="CC2" s="1740"/>
      <c r="CD2" s="1740"/>
      <c r="CE2" s="1740"/>
      <c r="CF2" s="1740"/>
      <c r="CG2" s="1740"/>
      <c r="CH2" s="1740"/>
      <c r="CI2" s="1740"/>
      <c r="CJ2" s="1740"/>
      <c r="CK2" s="1740"/>
      <c r="CL2" s="1740"/>
      <c r="CM2" s="1740"/>
      <c r="CN2" s="1740"/>
      <c r="CO2" s="1740"/>
      <c r="CP2" s="1740"/>
      <c r="CQ2" s="1740"/>
      <c r="CR2" s="1740"/>
      <c r="CS2" s="1740"/>
      <c r="CT2" s="1740"/>
      <c r="CU2" s="1740"/>
      <c r="CV2" s="1740"/>
      <c r="CW2" s="1740"/>
      <c r="CX2" s="1740"/>
      <c r="CY2" s="1740"/>
      <c r="CZ2" s="1740"/>
      <c r="DA2" s="1740"/>
      <c r="DB2" s="1740"/>
      <c r="DC2" s="1740"/>
      <c r="DD2" s="1740"/>
      <c r="DE2" s="1740"/>
      <c r="DF2" s="1740"/>
      <c r="DG2" s="1740"/>
      <c r="DH2" s="1740"/>
      <c r="DI2" s="1740"/>
      <c r="DJ2" s="1740"/>
      <c r="DK2" s="1740"/>
      <c r="DL2" s="1740"/>
      <c r="DM2" s="1740"/>
      <c r="DN2" s="1740"/>
      <c r="DO2" s="1740"/>
      <c r="DP2" s="1740"/>
      <c r="DQ2" s="1740"/>
      <c r="DR2" s="1740"/>
      <c r="DS2" s="1740"/>
      <c r="DT2" s="1740"/>
      <c r="DU2" s="1740"/>
      <c r="DV2" s="1740"/>
      <c r="DW2" s="1740"/>
      <c r="DX2" s="1740"/>
      <c r="DY2" s="1740"/>
      <c r="DZ2" s="1740"/>
      <c r="EA2" s="1740"/>
      <c r="EB2" s="1740"/>
      <c r="EC2" s="1740"/>
      <c r="ED2" s="1740"/>
      <c r="EE2" s="1740"/>
      <c r="EF2" s="1740"/>
      <c r="EG2" s="1740"/>
      <c r="EH2" s="1740"/>
      <c r="EI2" s="1740"/>
      <c r="EJ2" s="1740"/>
      <c r="EK2" s="1740"/>
      <c r="EL2" s="1740"/>
      <c r="EM2" s="1740"/>
      <c r="EN2" s="1740"/>
      <c r="EO2" s="1740"/>
      <c r="EP2" s="1740"/>
      <c r="EQ2" s="1740"/>
      <c r="ER2" s="1740"/>
      <c r="ES2" s="1740"/>
      <c r="ET2" s="1740"/>
      <c r="EU2" s="1740"/>
      <c r="EV2" s="1740"/>
      <c r="EW2" s="1740"/>
      <c r="EX2" s="1740"/>
      <c r="EY2" s="1740"/>
      <c r="EZ2" s="1740"/>
      <c r="FA2" s="1740"/>
      <c r="FB2" s="1740"/>
      <c r="FC2" s="1740"/>
      <c r="FD2" s="1740"/>
      <c r="FE2" s="1740"/>
      <c r="FF2" s="1740"/>
      <c r="FG2" s="1740"/>
    </row>
    <row r="3" spans="1:163" ht="16.5" customHeight="1">
      <c r="EY3" s="135" t="s">
        <v>514</v>
      </c>
    </row>
    <row r="4" spans="1:163" s="270" customFormat="1" ht="18" customHeight="1">
      <c r="A4" s="1129" t="s">
        <v>127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0"/>
      <c r="AN4" s="1130"/>
      <c r="AO4" s="1130"/>
      <c r="AP4" s="1130"/>
      <c r="AQ4" s="1130"/>
      <c r="AR4" s="1130"/>
      <c r="AS4" s="1130"/>
      <c r="AT4" s="1130"/>
      <c r="AU4" s="1130"/>
      <c r="AV4" s="1130"/>
      <c r="AW4" s="1130"/>
      <c r="AX4" s="1130"/>
      <c r="AY4" s="1130"/>
      <c r="AZ4" s="1130"/>
      <c r="BA4" s="1130"/>
      <c r="BB4" s="1130"/>
      <c r="BC4" s="1130"/>
      <c r="BD4" s="1130"/>
      <c r="BE4" s="1130"/>
      <c r="BF4" s="1130"/>
      <c r="BG4" s="1130"/>
      <c r="BH4" s="1130"/>
      <c r="BI4" s="1130"/>
      <c r="BJ4" s="1131"/>
      <c r="BK4" s="1129" t="s">
        <v>370</v>
      </c>
      <c r="BL4" s="1130"/>
      <c r="BM4" s="1130"/>
      <c r="BN4" s="1130"/>
      <c r="BO4" s="1130"/>
      <c r="BP4" s="1130"/>
      <c r="BQ4" s="1130"/>
      <c r="BR4" s="1130"/>
      <c r="BS4" s="1131"/>
      <c r="BT4" s="11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1140" t="s">
        <v>133</v>
      </c>
      <c r="CJ4" s="1140"/>
      <c r="CK4" s="1140"/>
      <c r="CL4" s="1140"/>
      <c r="CM4" s="1140"/>
      <c r="CN4" s="1140"/>
      <c r="CO4" s="544" t="s">
        <v>352</v>
      </c>
      <c r="CP4" s="544"/>
      <c r="CQ4" s="544"/>
      <c r="CR4" s="544"/>
      <c r="CS4" s="544"/>
      <c r="CT4" s="544"/>
      <c r="CU4" s="1194" t="s">
        <v>157</v>
      </c>
      <c r="CV4" s="1194"/>
      <c r="CW4" s="1194"/>
      <c r="CX4" s="1194"/>
      <c r="CY4" s="1194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111"/>
      <c r="DN4" s="11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1140" t="s">
        <v>133</v>
      </c>
      <c r="ED4" s="1140"/>
      <c r="EE4" s="1140"/>
      <c r="EF4" s="1140"/>
      <c r="EG4" s="1140"/>
      <c r="EH4" s="1140"/>
      <c r="EI4" s="544" t="s">
        <v>350</v>
      </c>
      <c r="EJ4" s="544"/>
      <c r="EK4" s="544"/>
      <c r="EL4" s="544"/>
      <c r="EM4" s="544"/>
      <c r="EN4" s="544"/>
      <c r="EO4" s="1194" t="s">
        <v>160</v>
      </c>
      <c r="EP4" s="1194"/>
      <c r="EQ4" s="1194"/>
      <c r="ER4" s="1194"/>
      <c r="ES4" s="1194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111"/>
    </row>
    <row r="5" spans="1:163" s="270" customFormat="1" ht="9.75" customHeight="1" thickBot="1">
      <c r="A5" s="1135"/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1136"/>
      <c r="Q5" s="1136"/>
      <c r="R5" s="1136"/>
      <c r="S5" s="1136"/>
      <c r="T5" s="1136"/>
      <c r="U5" s="1136"/>
      <c r="V5" s="1136"/>
      <c r="W5" s="1136"/>
      <c r="X5" s="1136"/>
      <c r="Y5" s="1136"/>
      <c r="Z5" s="1136"/>
      <c r="AA5" s="1136"/>
      <c r="AB5" s="1136"/>
      <c r="AC5" s="1136"/>
      <c r="AD5" s="1136"/>
      <c r="AE5" s="1136"/>
      <c r="AF5" s="1136"/>
      <c r="AG5" s="1136"/>
      <c r="AH5" s="1136"/>
      <c r="AI5" s="1136"/>
      <c r="AJ5" s="1136"/>
      <c r="AK5" s="1136"/>
      <c r="AL5" s="1136"/>
      <c r="AM5" s="1136"/>
      <c r="AN5" s="1136"/>
      <c r="AO5" s="1136"/>
      <c r="AP5" s="1136"/>
      <c r="AQ5" s="1136"/>
      <c r="AR5" s="1136"/>
      <c r="AS5" s="1136"/>
      <c r="AT5" s="1136"/>
      <c r="AU5" s="1136"/>
      <c r="AV5" s="1136"/>
      <c r="AW5" s="1136"/>
      <c r="AX5" s="1136"/>
      <c r="AY5" s="1136"/>
      <c r="AZ5" s="1136"/>
      <c r="BA5" s="1136"/>
      <c r="BB5" s="1136"/>
      <c r="BC5" s="1136"/>
      <c r="BD5" s="1136"/>
      <c r="BE5" s="1136"/>
      <c r="BF5" s="1136"/>
      <c r="BG5" s="1136"/>
      <c r="BH5" s="1136"/>
      <c r="BI5" s="1136"/>
      <c r="BJ5" s="1137"/>
      <c r="BK5" s="1135"/>
      <c r="BL5" s="1136"/>
      <c r="BM5" s="1136"/>
      <c r="BN5" s="1136"/>
      <c r="BO5" s="1136"/>
      <c r="BP5" s="1136"/>
      <c r="BQ5" s="1136"/>
      <c r="BR5" s="1136"/>
      <c r="BS5" s="1137"/>
      <c r="BT5" s="113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4"/>
      <c r="DN5" s="113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4"/>
    </row>
    <row r="6" spans="1:163" s="270" customFormat="1" ht="15" customHeight="1">
      <c r="A6" s="348"/>
      <c r="B6" s="2270" t="s">
        <v>330</v>
      </c>
      <c r="C6" s="2270"/>
      <c r="D6" s="2270"/>
      <c r="E6" s="2270"/>
      <c r="F6" s="2270"/>
      <c r="G6" s="2270"/>
      <c r="H6" s="2270"/>
      <c r="I6" s="2270"/>
      <c r="J6" s="2270"/>
      <c r="K6" s="2270"/>
      <c r="L6" s="2270"/>
      <c r="M6" s="2270"/>
      <c r="N6" s="2270"/>
      <c r="O6" s="2270"/>
      <c r="P6" s="2270"/>
      <c r="Q6" s="2270"/>
      <c r="R6" s="2270"/>
      <c r="S6" s="2270"/>
      <c r="T6" s="2270"/>
      <c r="U6" s="2270"/>
      <c r="V6" s="2270"/>
      <c r="W6" s="2270"/>
      <c r="X6" s="2270"/>
      <c r="Y6" s="2270"/>
      <c r="Z6" s="2270"/>
      <c r="AA6" s="2270"/>
      <c r="AB6" s="2270"/>
      <c r="AC6" s="2270"/>
      <c r="AD6" s="2270"/>
      <c r="AE6" s="2270"/>
      <c r="AF6" s="2270"/>
      <c r="AG6" s="2270"/>
      <c r="AH6" s="2270"/>
      <c r="AI6" s="2270"/>
      <c r="AJ6" s="2270"/>
      <c r="AK6" s="2270"/>
      <c r="AL6" s="2270"/>
      <c r="AM6" s="2270"/>
      <c r="AN6" s="2270"/>
      <c r="AO6" s="2270"/>
      <c r="AP6" s="2270"/>
      <c r="AQ6" s="2270"/>
      <c r="AR6" s="2270"/>
      <c r="AS6" s="2270"/>
      <c r="AT6" s="2270"/>
      <c r="AU6" s="2270"/>
      <c r="AV6" s="2270"/>
      <c r="AW6" s="2270"/>
      <c r="AX6" s="2270"/>
      <c r="AY6" s="2270"/>
      <c r="AZ6" s="2270"/>
      <c r="BA6" s="2270"/>
      <c r="BB6" s="2270"/>
      <c r="BC6" s="2270"/>
      <c r="BD6" s="2270"/>
      <c r="BE6" s="2270"/>
      <c r="BF6" s="2270"/>
      <c r="BG6" s="2270"/>
      <c r="BH6" s="2270"/>
      <c r="BI6" s="2270"/>
      <c r="BJ6" s="2271"/>
      <c r="BK6" s="403">
        <v>5900</v>
      </c>
      <c r="BL6" s="404"/>
      <c r="BM6" s="404"/>
      <c r="BN6" s="404"/>
      <c r="BO6" s="404"/>
      <c r="BP6" s="404"/>
      <c r="BQ6" s="404"/>
      <c r="BR6" s="404"/>
      <c r="BS6" s="928"/>
      <c r="BT6" s="1685">
        <f>BT7+BT16</f>
        <v>3059225</v>
      </c>
      <c r="BU6" s="1686"/>
      <c r="BV6" s="1686"/>
      <c r="BW6" s="1686"/>
      <c r="BX6" s="1686"/>
      <c r="BY6" s="1686"/>
      <c r="BZ6" s="1686"/>
      <c r="CA6" s="1686"/>
      <c r="CB6" s="1686"/>
      <c r="CC6" s="1686"/>
      <c r="CD6" s="1686"/>
      <c r="CE6" s="1686"/>
      <c r="CF6" s="1686"/>
      <c r="CG6" s="1686"/>
      <c r="CH6" s="1686"/>
      <c r="CI6" s="1686"/>
      <c r="CJ6" s="1686"/>
      <c r="CK6" s="1686"/>
      <c r="CL6" s="1686"/>
      <c r="CM6" s="1686"/>
      <c r="CN6" s="1686"/>
      <c r="CO6" s="1686"/>
      <c r="CP6" s="1686"/>
      <c r="CQ6" s="1686"/>
      <c r="CR6" s="1686"/>
      <c r="CS6" s="1686"/>
      <c r="CT6" s="1686"/>
      <c r="CU6" s="1686"/>
      <c r="CV6" s="1686"/>
      <c r="CW6" s="1686"/>
      <c r="CX6" s="1686"/>
      <c r="CY6" s="1686"/>
      <c r="CZ6" s="1686"/>
      <c r="DA6" s="1686"/>
      <c r="DB6" s="1686"/>
      <c r="DC6" s="1686"/>
      <c r="DD6" s="1686"/>
      <c r="DE6" s="1686"/>
      <c r="DF6" s="1686"/>
      <c r="DG6" s="1686"/>
      <c r="DH6" s="1686"/>
      <c r="DI6" s="1686"/>
      <c r="DJ6" s="1686"/>
      <c r="DK6" s="1686"/>
      <c r="DL6" s="1686"/>
      <c r="DM6" s="1687"/>
      <c r="DN6" s="2272">
        <f>DN7+DN16</f>
        <v>2171222</v>
      </c>
      <c r="DO6" s="1686"/>
      <c r="DP6" s="1686"/>
      <c r="DQ6" s="1686"/>
      <c r="DR6" s="1686"/>
      <c r="DS6" s="1686"/>
      <c r="DT6" s="1686"/>
      <c r="DU6" s="1686"/>
      <c r="DV6" s="1686"/>
      <c r="DW6" s="1686"/>
      <c r="DX6" s="1686"/>
      <c r="DY6" s="1686"/>
      <c r="DZ6" s="1686"/>
      <c r="EA6" s="1686"/>
      <c r="EB6" s="1686"/>
      <c r="EC6" s="1686"/>
      <c r="ED6" s="1686"/>
      <c r="EE6" s="1686"/>
      <c r="EF6" s="1686"/>
      <c r="EG6" s="1686"/>
      <c r="EH6" s="1686"/>
      <c r="EI6" s="1686"/>
      <c r="EJ6" s="1686"/>
      <c r="EK6" s="1686"/>
      <c r="EL6" s="1686"/>
      <c r="EM6" s="1686"/>
      <c r="EN6" s="1686"/>
      <c r="EO6" s="1686"/>
      <c r="EP6" s="1686"/>
      <c r="EQ6" s="1686"/>
      <c r="ER6" s="1686"/>
      <c r="ES6" s="1686"/>
      <c r="ET6" s="1686"/>
      <c r="EU6" s="1686"/>
      <c r="EV6" s="1686"/>
      <c r="EW6" s="1686"/>
      <c r="EX6" s="1686"/>
      <c r="EY6" s="1686"/>
      <c r="EZ6" s="1686"/>
      <c r="FA6" s="1686"/>
      <c r="FB6" s="1686"/>
      <c r="FC6" s="1686"/>
      <c r="FD6" s="1686"/>
      <c r="FE6" s="1686"/>
      <c r="FF6" s="1686"/>
      <c r="FG6" s="1688"/>
    </row>
    <row r="7" spans="1:163" s="270" customFormat="1" ht="15" customHeight="1">
      <c r="A7" s="110"/>
      <c r="B7" s="2273" t="s">
        <v>136</v>
      </c>
      <c r="C7" s="2273"/>
      <c r="D7" s="2273"/>
      <c r="E7" s="2273"/>
      <c r="F7" s="2273"/>
      <c r="G7" s="2273"/>
      <c r="H7" s="2273"/>
      <c r="I7" s="2273"/>
      <c r="J7" s="2273"/>
      <c r="K7" s="2273"/>
      <c r="L7" s="2273"/>
      <c r="M7" s="2273"/>
      <c r="N7" s="2273"/>
      <c r="O7" s="2273"/>
      <c r="P7" s="2273"/>
      <c r="Q7" s="2273"/>
      <c r="R7" s="2273"/>
      <c r="S7" s="2273"/>
      <c r="T7" s="2273"/>
      <c r="U7" s="2273"/>
      <c r="V7" s="2273"/>
      <c r="W7" s="2273"/>
      <c r="X7" s="2273"/>
      <c r="Y7" s="2273"/>
      <c r="Z7" s="2273"/>
      <c r="AA7" s="2273"/>
      <c r="AB7" s="2273"/>
      <c r="AC7" s="2273"/>
      <c r="AD7" s="2273"/>
      <c r="AE7" s="2273"/>
      <c r="AF7" s="2273"/>
      <c r="AG7" s="2273"/>
      <c r="AH7" s="2273"/>
      <c r="AI7" s="2273"/>
      <c r="AJ7" s="2273"/>
      <c r="AK7" s="2273"/>
      <c r="AL7" s="2273"/>
      <c r="AM7" s="2273"/>
      <c r="AN7" s="2273"/>
      <c r="AO7" s="2273"/>
      <c r="AP7" s="2273"/>
      <c r="AQ7" s="2273"/>
      <c r="AR7" s="2273"/>
      <c r="AS7" s="2273"/>
      <c r="AT7" s="2273"/>
      <c r="AU7" s="2273"/>
      <c r="AV7" s="2273"/>
      <c r="AW7" s="2273"/>
      <c r="AX7" s="2273"/>
      <c r="AY7" s="2273"/>
      <c r="AZ7" s="2273"/>
      <c r="BA7" s="2273"/>
      <c r="BB7" s="2273"/>
      <c r="BC7" s="2273"/>
      <c r="BD7" s="2273"/>
      <c r="BE7" s="2273"/>
      <c r="BF7" s="2273"/>
      <c r="BG7" s="2273"/>
      <c r="BH7" s="2273"/>
      <c r="BI7" s="2273"/>
      <c r="BJ7" s="2274"/>
      <c r="BK7" s="480">
        <v>5901</v>
      </c>
      <c r="BL7" s="481"/>
      <c r="BM7" s="481"/>
      <c r="BN7" s="481"/>
      <c r="BO7" s="481"/>
      <c r="BP7" s="481"/>
      <c r="BQ7" s="481"/>
      <c r="BR7" s="481"/>
      <c r="BS7" s="921"/>
      <c r="BT7" s="991">
        <f>BT9+BT10+BT11+BT12+BT13+BT14+BT15</f>
        <v>3059225</v>
      </c>
      <c r="BU7" s="508"/>
      <c r="BV7" s="508"/>
      <c r="BW7" s="508"/>
      <c r="BX7" s="508"/>
      <c r="BY7" s="508"/>
      <c r="BZ7" s="508"/>
      <c r="CA7" s="508"/>
      <c r="CB7" s="508"/>
      <c r="CC7" s="508"/>
      <c r="CD7" s="508"/>
      <c r="CE7" s="508"/>
      <c r="CF7" s="508"/>
      <c r="CG7" s="508"/>
      <c r="CH7" s="508"/>
      <c r="CI7" s="508"/>
      <c r="CJ7" s="508"/>
      <c r="CK7" s="508"/>
      <c r="CL7" s="508"/>
      <c r="CM7" s="508"/>
      <c r="CN7" s="508"/>
      <c r="CO7" s="508"/>
      <c r="CP7" s="508"/>
      <c r="CQ7" s="508"/>
      <c r="CR7" s="508"/>
      <c r="CS7" s="508"/>
      <c r="CT7" s="508"/>
      <c r="CU7" s="508"/>
      <c r="CV7" s="508"/>
      <c r="CW7" s="508"/>
      <c r="CX7" s="508"/>
      <c r="CY7" s="508"/>
      <c r="CZ7" s="508"/>
      <c r="DA7" s="508"/>
      <c r="DB7" s="508"/>
      <c r="DC7" s="508"/>
      <c r="DD7" s="508"/>
      <c r="DE7" s="508"/>
      <c r="DF7" s="508"/>
      <c r="DG7" s="508"/>
      <c r="DH7" s="508"/>
      <c r="DI7" s="508"/>
      <c r="DJ7" s="508"/>
      <c r="DK7" s="508"/>
      <c r="DL7" s="508"/>
      <c r="DM7" s="509"/>
      <c r="DN7" s="507">
        <f>DN9+DN10+DN11+DN12</f>
        <v>2171222</v>
      </c>
      <c r="DO7" s="508"/>
      <c r="DP7" s="508"/>
      <c r="DQ7" s="508"/>
      <c r="DR7" s="508"/>
      <c r="DS7" s="508"/>
      <c r="DT7" s="508"/>
      <c r="DU7" s="508"/>
      <c r="DV7" s="508"/>
      <c r="DW7" s="508"/>
      <c r="DX7" s="508"/>
      <c r="DY7" s="508"/>
      <c r="DZ7" s="508"/>
      <c r="EA7" s="508"/>
      <c r="EB7" s="508"/>
      <c r="EC7" s="508"/>
      <c r="ED7" s="508"/>
      <c r="EE7" s="508"/>
      <c r="EF7" s="508"/>
      <c r="EG7" s="508"/>
      <c r="EH7" s="508"/>
      <c r="EI7" s="508"/>
      <c r="EJ7" s="508"/>
      <c r="EK7" s="508"/>
      <c r="EL7" s="508"/>
      <c r="EM7" s="508"/>
      <c r="EN7" s="508"/>
      <c r="EO7" s="508"/>
      <c r="EP7" s="508"/>
      <c r="EQ7" s="508"/>
      <c r="ER7" s="508"/>
      <c r="ES7" s="508"/>
      <c r="ET7" s="508"/>
      <c r="EU7" s="508"/>
      <c r="EV7" s="508"/>
      <c r="EW7" s="508"/>
      <c r="EX7" s="508"/>
      <c r="EY7" s="508"/>
      <c r="EZ7" s="508"/>
      <c r="FA7" s="508"/>
      <c r="FB7" s="508"/>
      <c r="FC7" s="508"/>
      <c r="FD7" s="508"/>
      <c r="FE7" s="508"/>
      <c r="FF7" s="508"/>
      <c r="FG7" s="992"/>
    </row>
    <row r="8" spans="1:163" s="270" customFormat="1" ht="15" customHeight="1">
      <c r="A8" s="327"/>
      <c r="B8" s="2275" t="s">
        <v>331</v>
      </c>
      <c r="C8" s="2275"/>
      <c r="D8" s="2275"/>
      <c r="E8" s="2275"/>
      <c r="F8" s="2275"/>
      <c r="G8" s="2275"/>
      <c r="H8" s="2275"/>
      <c r="I8" s="2275"/>
      <c r="J8" s="2275"/>
      <c r="K8" s="2275"/>
      <c r="L8" s="2275"/>
      <c r="M8" s="2275"/>
      <c r="N8" s="2275"/>
      <c r="O8" s="2275"/>
      <c r="P8" s="2275"/>
      <c r="Q8" s="2275"/>
      <c r="R8" s="2275"/>
      <c r="S8" s="2275"/>
      <c r="T8" s="2275"/>
      <c r="U8" s="2275"/>
      <c r="V8" s="2275"/>
      <c r="W8" s="2275"/>
      <c r="X8" s="2275"/>
      <c r="Y8" s="2275"/>
      <c r="Z8" s="2275"/>
      <c r="AA8" s="2275"/>
      <c r="AB8" s="2275"/>
      <c r="AC8" s="2275"/>
      <c r="AD8" s="2275"/>
      <c r="AE8" s="2275"/>
      <c r="AF8" s="2275"/>
      <c r="AG8" s="2275"/>
      <c r="AH8" s="2275"/>
      <c r="AI8" s="2275"/>
      <c r="AJ8" s="2275"/>
      <c r="AK8" s="2275"/>
      <c r="AL8" s="2275"/>
      <c r="AM8" s="2275"/>
      <c r="AN8" s="2275"/>
      <c r="AO8" s="2275"/>
      <c r="AP8" s="2275"/>
      <c r="AQ8" s="2275"/>
      <c r="AR8" s="2275"/>
      <c r="AS8" s="2275"/>
      <c r="AT8" s="2275"/>
      <c r="AU8" s="2275"/>
      <c r="AV8" s="2275"/>
      <c r="AW8" s="2275"/>
      <c r="AX8" s="2275"/>
      <c r="AY8" s="2275"/>
      <c r="AZ8" s="2275"/>
      <c r="BA8" s="2275"/>
      <c r="BB8" s="2275"/>
      <c r="BC8" s="2275"/>
      <c r="BD8" s="2275"/>
      <c r="BE8" s="2275"/>
      <c r="BF8" s="2275"/>
      <c r="BG8" s="2275"/>
      <c r="BH8" s="2275"/>
      <c r="BI8" s="2275"/>
      <c r="BJ8" s="2276"/>
      <c r="BK8" s="451"/>
      <c r="BL8" s="452"/>
      <c r="BM8" s="452"/>
      <c r="BN8" s="452"/>
      <c r="BO8" s="452"/>
      <c r="BP8" s="452"/>
      <c r="BQ8" s="452"/>
      <c r="BR8" s="452"/>
      <c r="BS8" s="922"/>
      <c r="BT8" s="459"/>
      <c r="BU8" s="460"/>
      <c r="BV8" s="460"/>
      <c r="BW8" s="460"/>
      <c r="BX8" s="460"/>
      <c r="BY8" s="460"/>
      <c r="BZ8" s="460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460"/>
      <c r="CV8" s="460"/>
      <c r="CW8" s="460"/>
      <c r="CX8" s="460"/>
      <c r="CY8" s="460"/>
      <c r="CZ8" s="460"/>
      <c r="DA8" s="460"/>
      <c r="DB8" s="460"/>
      <c r="DC8" s="460"/>
      <c r="DD8" s="460"/>
      <c r="DE8" s="460"/>
      <c r="DF8" s="460"/>
      <c r="DG8" s="460"/>
      <c r="DH8" s="460"/>
      <c r="DI8" s="460"/>
      <c r="DJ8" s="460"/>
      <c r="DK8" s="460"/>
      <c r="DL8" s="460"/>
      <c r="DM8" s="461"/>
      <c r="DN8" s="464"/>
      <c r="DO8" s="460"/>
      <c r="DP8" s="460"/>
      <c r="DQ8" s="460"/>
      <c r="DR8" s="460"/>
      <c r="DS8" s="460"/>
      <c r="DT8" s="460"/>
      <c r="DU8" s="460"/>
      <c r="DV8" s="460"/>
      <c r="DW8" s="460"/>
      <c r="DX8" s="460"/>
      <c r="DY8" s="460"/>
      <c r="DZ8" s="460"/>
      <c r="EA8" s="460"/>
      <c r="EB8" s="460"/>
      <c r="EC8" s="460"/>
      <c r="ED8" s="460"/>
      <c r="EE8" s="460"/>
      <c r="EF8" s="460"/>
      <c r="EG8" s="460"/>
      <c r="EH8" s="460"/>
      <c r="EI8" s="460"/>
      <c r="EJ8" s="460"/>
      <c r="EK8" s="460"/>
      <c r="EL8" s="460"/>
      <c r="EM8" s="460"/>
      <c r="EN8" s="460"/>
      <c r="EO8" s="460"/>
      <c r="EP8" s="460"/>
      <c r="EQ8" s="460"/>
      <c r="ER8" s="460"/>
      <c r="ES8" s="460"/>
      <c r="ET8" s="460"/>
      <c r="EU8" s="460"/>
      <c r="EV8" s="460"/>
      <c r="EW8" s="460"/>
      <c r="EX8" s="460"/>
      <c r="EY8" s="460"/>
      <c r="EZ8" s="460"/>
      <c r="FA8" s="460"/>
      <c r="FB8" s="460"/>
      <c r="FC8" s="460"/>
      <c r="FD8" s="460"/>
      <c r="FE8" s="460"/>
      <c r="FF8" s="460"/>
      <c r="FG8" s="465"/>
    </row>
    <row r="9" spans="1:163" s="270" customFormat="1" ht="24" customHeight="1">
      <c r="A9" s="327"/>
      <c r="B9" s="2277" t="s">
        <v>587</v>
      </c>
      <c r="C9" s="2277"/>
      <c r="D9" s="2277"/>
      <c r="E9" s="2277"/>
      <c r="F9" s="2277"/>
      <c r="G9" s="2277"/>
      <c r="H9" s="2277"/>
      <c r="I9" s="2277"/>
      <c r="J9" s="2277"/>
      <c r="K9" s="2277"/>
      <c r="L9" s="2277"/>
      <c r="M9" s="2277"/>
      <c r="N9" s="2277"/>
      <c r="O9" s="2277"/>
      <c r="P9" s="2277"/>
      <c r="Q9" s="2277"/>
      <c r="R9" s="2277"/>
      <c r="S9" s="2277"/>
      <c r="T9" s="2277"/>
      <c r="U9" s="2277"/>
      <c r="V9" s="2277"/>
      <c r="W9" s="2277"/>
      <c r="X9" s="2277"/>
      <c r="Y9" s="2277"/>
      <c r="Z9" s="2277"/>
      <c r="AA9" s="2277"/>
      <c r="AB9" s="2277"/>
      <c r="AC9" s="2277"/>
      <c r="AD9" s="2277"/>
      <c r="AE9" s="2277"/>
      <c r="AF9" s="2277"/>
      <c r="AG9" s="2277"/>
      <c r="AH9" s="2277"/>
      <c r="AI9" s="2277"/>
      <c r="AJ9" s="2277"/>
      <c r="AK9" s="2277"/>
      <c r="AL9" s="2277"/>
      <c r="AM9" s="2277"/>
      <c r="AN9" s="2277"/>
      <c r="AO9" s="2277"/>
      <c r="AP9" s="2277"/>
      <c r="AQ9" s="2277"/>
      <c r="AR9" s="2277"/>
      <c r="AS9" s="2277"/>
      <c r="AT9" s="2277"/>
      <c r="AU9" s="2277"/>
      <c r="AV9" s="2277"/>
      <c r="AW9" s="2277"/>
      <c r="AX9" s="2277"/>
      <c r="AY9" s="2277"/>
      <c r="AZ9" s="2277"/>
      <c r="BA9" s="2277"/>
      <c r="BB9" s="2277"/>
      <c r="BC9" s="2277"/>
      <c r="BD9" s="2277"/>
      <c r="BE9" s="2277"/>
      <c r="BF9" s="2277"/>
      <c r="BG9" s="2277"/>
      <c r="BH9" s="2277"/>
      <c r="BI9" s="2277"/>
      <c r="BJ9" s="2278"/>
      <c r="BK9" s="403"/>
      <c r="BL9" s="404"/>
      <c r="BM9" s="404"/>
      <c r="BN9" s="404"/>
      <c r="BO9" s="404"/>
      <c r="BP9" s="404"/>
      <c r="BQ9" s="404"/>
      <c r="BR9" s="404"/>
      <c r="BS9" s="928"/>
      <c r="BT9" s="1711">
        <v>0</v>
      </c>
      <c r="BU9" s="1712"/>
      <c r="BV9" s="1712"/>
      <c r="BW9" s="1712"/>
      <c r="BX9" s="1712"/>
      <c r="BY9" s="1712"/>
      <c r="BZ9" s="1712"/>
      <c r="CA9" s="1712"/>
      <c r="CB9" s="1712"/>
      <c r="CC9" s="1712"/>
      <c r="CD9" s="1712"/>
      <c r="CE9" s="1712"/>
      <c r="CF9" s="1712"/>
      <c r="CG9" s="1712"/>
      <c r="CH9" s="1712"/>
      <c r="CI9" s="1712"/>
      <c r="CJ9" s="1712"/>
      <c r="CK9" s="1712"/>
      <c r="CL9" s="1712"/>
      <c r="CM9" s="1712"/>
      <c r="CN9" s="1712"/>
      <c r="CO9" s="1712"/>
      <c r="CP9" s="1712"/>
      <c r="CQ9" s="1712"/>
      <c r="CR9" s="1712"/>
      <c r="CS9" s="1712"/>
      <c r="CT9" s="1712"/>
      <c r="CU9" s="1712"/>
      <c r="CV9" s="1712"/>
      <c r="CW9" s="1712"/>
      <c r="CX9" s="1712"/>
      <c r="CY9" s="1712"/>
      <c r="CZ9" s="1712"/>
      <c r="DA9" s="1712"/>
      <c r="DB9" s="1712"/>
      <c r="DC9" s="1712"/>
      <c r="DD9" s="1712"/>
      <c r="DE9" s="1712"/>
      <c r="DF9" s="1712"/>
      <c r="DG9" s="1712"/>
      <c r="DH9" s="1712"/>
      <c r="DI9" s="1712"/>
      <c r="DJ9" s="1712"/>
      <c r="DK9" s="1712"/>
      <c r="DL9" s="1712"/>
      <c r="DM9" s="1713"/>
      <c r="DN9" s="1718">
        <v>400000</v>
      </c>
      <c r="DO9" s="1712"/>
      <c r="DP9" s="1712"/>
      <c r="DQ9" s="1712"/>
      <c r="DR9" s="1712"/>
      <c r="DS9" s="1712"/>
      <c r="DT9" s="1712"/>
      <c r="DU9" s="1712"/>
      <c r="DV9" s="1712"/>
      <c r="DW9" s="1712"/>
      <c r="DX9" s="1712"/>
      <c r="DY9" s="1712"/>
      <c r="DZ9" s="1712"/>
      <c r="EA9" s="1712"/>
      <c r="EB9" s="1712"/>
      <c r="EC9" s="1712"/>
      <c r="ED9" s="1712"/>
      <c r="EE9" s="1712"/>
      <c r="EF9" s="1712"/>
      <c r="EG9" s="1712"/>
      <c r="EH9" s="1712"/>
      <c r="EI9" s="1712"/>
      <c r="EJ9" s="1712"/>
      <c r="EK9" s="1712"/>
      <c r="EL9" s="1712"/>
      <c r="EM9" s="1712"/>
      <c r="EN9" s="1712"/>
      <c r="EO9" s="1712"/>
      <c r="EP9" s="1712"/>
      <c r="EQ9" s="1712"/>
      <c r="ER9" s="1712"/>
      <c r="ES9" s="1712"/>
      <c r="ET9" s="1712"/>
      <c r="EU9" s="1712"/>
      <c r="EV9" s="1712"/>
      <c r="EW9" s="1712"/>
      <c r="EX9" s="1712"/>
      <c r="EY9" s="1712"/>
      <c r="EZ9" s="1712"/>
      <c r="FA9" s="1712"/>
      <c r="FB9" s="1712"/>
      <c r="FC9" s="1712"/>
      <c r="FD9" s="1712"/>
      <c r="FE9" s="1712"/>
      <c r="FF9" s="1712"/>
      <c r="FG9" s="1719"/>
    </row>
    <row r="10" spans="1:163" s="270" customFormat="1" ht="27" customHeight="1">
      <c r="A10" s="327"/>
      <c r="B10" s="2277" t="s">
        <v>588</v>
      </c>
      <c r="C10" s="2277"/>
      <c r="D10" s="2277"/>
      <c r="E10" s="2277"/>
      <c r="F10" s="2277"/>
      <c r="G10" s="2277"/>
      <c r="H10" s="2277"/>
      <c r="I10" s="2277"/>
      <c r="J10" s="2277"/>
      <c r="K10" s="2277"/>
      <c r="L10" s="2277"/>
      <c r="M10" s="2277"/>
      <c r="N10" s="2277"/>
      <c r="O10" s="2277"/>
      <c r="P10" s="2277"/>
      <c r="Q10" s="2277"/>
      <c r="R10" s="2277"/>
      <c r="S10" s="2277"/>
      <c r="T10" s="2277"/>
      <c r="U10" s="2277"/>
      <c r="V10" s="2277"/>
      <c r="W10" s="2277"/>
      <c r="X10" s="2277"/>
      <c r="Y10" s="2277"/>
      <c r="Z10" s="2277"/>
      <c r="AA10" s="2277"/>
      <c r="AB10" s="2277"/>
      <c r="AC10" s="2277"/>
      <c r="AD10" s="2277"/>
      <c r="AE10" s="2277"/>
      <c r="AF10" s="2277"/>
      <c r="AG10" s="2277"/>
      <c r="AH10" s="2277"/>
      <c r="AI10" s="2277"/>
      <c r="AJ10" s="2277"/>
      <c r="AK10" s="2277"/>
      <c r="AL10" s="2277"/>
      <c r="AM10" s="2277"/>
      <c r="AN10" s="2277"/>
      <c r="AO10" s="2277"/>
      <c r="AP10" s="2277"/>
      <c r="AQ10" s="2277"/>
      <c r="AR10" s="2277"/>
      <c r="AS10" s="2277"/>
      <c r="AT10" s="2277"/>
      <c r="AU10" s="2277"/>
      <c r="AV10" s="2277"/>
      <c r="AW10" s="2277"/>
      <c r="AX10" s="2277"/>
      <c r="AY10" s="2277"/>
      <c r="AZ10" s="2277"/>
      <c r="BA10" s="2277"/>
      <c r="BB10" s="2277"/>
      <c r="BC10" s="2277"/>
      <c r="BD10" s="2277"/>
      <c r="BE10" s="2277"/>
      <c r="BF10" s="2277"/>
      <c r="BG10" s="2277"/>
      <c r="BH10" s="2277"/>
      <c r="BI10" s="2277"/>
      <c r="BJ10" s="2278"/>
      <c r="BK10" s="403"/>
      <c r="BL10" s="404"/>
      <c r="BM10" s="404"/>
      <c r="BN10" s="404"/>
      <c r="BO10" s="404"/>
      <c r="BP10" s="404"/>
      <c r="BQ10" s="404"/>
      <c r="BR10" s="404"/>
      <c r="BS10" s="928"/>
      <c r="BT10" s="1711">
        <v>0</v>
      </c>
      <c r="BU10" s="1712"/>
      <c r="BV10" s="1712"/>
      <c r="BW10" s="1712"/>
      <c r="BX10" s="1712"/>
      <c r="BY10" s="1712"/>
      <c r="BZ10" s="1712"/>
      <c r="CA10" s="1712"/>
      <c r="CB10" s="1712"/>
      <c r="CC10" s="1712"/>
      <c r="CD10" s="1712"/>
      <c r="CE10" s="1712"/>
      <c r="CF10" s="1712"/>
      <c r="CG10" s="1712"/>
      <c r="CH10" s="1712"/>
      <c r="CI10" s="1712"/>
      <c r="CJ10" s="1712"/>
      <c r="CK10" s="1712"/>
      <c r="CL10" s="1712"/>
      <c r="CM10" s="1712"/>
      <c r="CN10" s="1712"/>
      <c r="CO10" s="1712"/>
      <c r="CP10" s="1712"/>
      <c r="CQ10" s="1712"/>
      <c r="CR10" s="1712"/>
      <c r="CS10" s="1712"/>
      <c r="CT10" s="1712"/>
      <c r="CU10" s="1712"/>
      <c r="CV10" s="1712"/>
      <c r="CW10" s="1712"/>
      <c r="CX10" s="1712"/>
      <c r="CY10" s="1712"/>
      <c r="CZ10" s="1712"/>
      <c r="DA10" s="1712"/>
      <c r="DB10" s="1712"/>
      <c r="DC10" s="1712"/>
      <c r="DD10" s="1712"/>
      <c r="DE10" s="1712"/>
      <c r="DF10" s="1712"/>
      <c r="DG10" s="1712"/>
      <c r="DH10" s="1712"/>
      <c r="DI10" s="1712"/>
      <c r="DJ10" s="1712"/>
      <c r="DK10" s="1712"/>
      <c r="DL10" s="1712"/>
      <c r="DM10" s="1713"/>
      <c r="DN10" s="1718">
        <v>150000</v>
      </c>
      <c r="DO10" s="1712"/>
      <c r="DP10" s="1712"/>
      <c r="DQ10" s="1712"/>
      <c r="DR10" s="1712"/>
      <c r="DS10" s="1712"/>
      <c r="DT10" s="1712"/>
      <c r="DU10" s="1712"/>
      <c r="DV10" s="1712"/>
      <c r="DW10" s="1712"/>
      <c r="DX10" s="1712"/>
      <c r="DY10" s="1712"/>
      <c r="DZ10" s="1712"/>
      <c r="EA10" s="1712"/>
      <c r="EB10" s="1712"/>
      <c r="EC10" s="1712"/>
      <c r="ED10" s="1712"/>
      <c r="EE10" s="1712"/>
      <c r="EF10" s="1712"/>
      <c r="EG10" s="1712"/>
      <c r="EH10" s="1712"/>
      <c r="EI10" s="1712"/>
      <c r="EJ10" s="1712"/>
      <c r="EK10" s="1712"/>
      <c r="EL10" s="1712"/>
      <c r="EM10" s="1712"/>
      <c r="EN10" s="1712"/>
      <c r="EO10" s="1712"/>
      <c r="EP10" s="1712"/>
      <c r="EQ10" s="1712"/>
      <c r="ER10" s="1712"/>
      <c r="ES10" s="1712"/>
      <c r="ET10" s="1712"/>
      <c r="EU10" s="1712"/>
      <c r="EV10" s="1712"/>
      <c r="EW10" s="1712"/>
      <c r="EX10" s="1712"/>
      <c r="EY10" s="1712"/>
      <c r="EZ10" s="1712"/>
      <c r="FA10" s="1712"/>
      <c r="FB10" s="1712"/>
      <c r="FC10" s="1712"/>
      <c r="FD10" s="1712"/>
      <c r="FE10" s="1712"/>
      <c r="FF10" s="1712"/>
      <c r="FG10" s="1719"/>
    </row>
    <row r="11" spans="1:163" s="270" customFormat="1" ht="27" customHeight="1">
      <c r="A11" s="327"/>
      <c r="B11" s="2277" t="s">
        <v>589</v>
      </c>
      <c r="C11" s="2277"/>
      <c r="D11" s="2277"/>
      <c r="E11" s="2277"/>
      <c r="F11" s="2277"/>
      <c r="G11" s="2277"/>
      <c r="H11" s="2277"/>
      <c r="I11" s="2277"/>
      <c r="J11" s="2277"/>
      <c r="K11" s="2277"/>
      <c r="L11" s="2277"/>
      <c r="M11" s="2277"/>
      <c r="N11" s="2277"/>
      <c r="O11" s="2277"/>
      <c r="P11" s="2277"/>
      <c r="Q11" s="2277"/>
      <c r="R11" s="2277"/>
      <c r="S11" s="2277"/>
      <c r="T11" s="2277"/>
      <c r="U11" s="2277"/>
      <c r="V11" s="2277"/>
      <c r="W11" s="2277"/>
      <c r="X11" s="2277"/>
      <c r="Y11" s="2277"/>
      <c r="Z11" s="2277"/>
      <c r="AA11" s="2277"/>
      <c r="AB11" s="2277"/>
      <c r="AC11" s="2277"/>
      <c r="AD11" s="2277"/>
      <c r="AE11" s="2277"/>
      <c r="AF11" s="2277"/>
      <c r="AG11" s="2277"/>
      <c r="AH11" s="2277"/>
      <c r="AI11" s="2277"/>
      <c r="AJ11" s="2277"/>
      <c r="AK11" s="2277"/>
      <c r="AL11" s="2277"/>
      <c r="AM11" s="2277"/>
      <c r="AN11" s="2277"/>
      <c r="AO11" s="2277"/>
      <c r="AP11" s="2277"/>
      <c r="AQ11" s="2277"/>
      <c r="AR11" s="2277"/>
      <c r="AS11" s="2277"/>
      <c r="AT11" s="2277"/>
      <c r="AU11" s="2277"/>
      <c r="AV11" s="2277"/>
      <c r="AW11" s="2277"/>
      <c r="AX11" s="2277"/>
      <c r="AY11" s="2277"/>
      <c r="AZ11" s="2277"/>
      <c r="BA11" s="2277"/>
      <c r="BB11" s="2277"/>
      <c r="BC11" s="2277"/>
      <c r="BD11" s="2277"/>
      <c r="BE11" s="2277"/>
      <c r="BF11" s="2277"/>
      <c r="BG11" s="2277"/>
      <c r="BH11" s="2277"/>
      <c r="BI11" s="2277"/>
      <c r="BJ11" s="2278"/>
      <c r="BK11" s="403"/>
      <c r="BL11" s="404"/>
      <c r="BM11" s="404"/>
      <c r="BN11" s="404"/>
      <c r="BO11" s="404"/>
      <c r="BP11" s="404"/>
      <c r="BQ11" s="404"/>
      <c r="BR11" s="404"/>
      <c r="BS11" s="928"/>
      <c r="BT11" s="1711">
        <v>1368744</v>
      </c>
      <c r="BU11" s="1712"/>
      <c r="BV11" s="1712"/>
      <c r="BW11" s="1712"/>
      <c r="BX11" s="1712"/>
      <c r="BY11" s="1712"/>
      <c r="BZ11" s="1712"/>
      <c r="CA11" s="1712"/>
      <c r="CB11" s="1712"/>
      <c r="CC11" s="1712"/>
      <c r="CD11" s="1712"/>
      <c r="CE11" s="1712"/>
      <c r="CF11" s="1712"/>
      <c r="CG11" s="1712"/>
      <c r="CH11" s="1712"/>
      <c r="CI11" s="1712"/>
      <c r="CJ11" s="1712"/>
      <c r="CK11" s="1712"/>
      <c r="CL11" s="1712"/>
      <c r="CM11" s="1712"/>
      <c r="CN11" s="1712"/>
      <c r="CO11" s="1712"/>
      <c r="CP11" s="1712"/>
      <c r="CQ11" s="1712"/>
      <c r="CR11" s="1712"/>
      <c r="CS11" s="1712"/>
      <c r="CT11" s="1712"/>
      <c r="CU11" s="1712"/>
      <c r="CV11" s="1712"/>
      <c r="CW11" s="1712"/>
      <c r="CX11" s="1712"/>
      <c r="CY11" s="1712"/>
      <c r="CZ11" s="1712"/>
      <c r="DA11" s="1712"/>
      <c r="DB11" s="1712"/>
      <c r="DC11" s="1712"/>
      <c r="DD11" s="1712"/>
      <c r="DE11" s="1712"/>
      <c r="DF11" s="1712"/>
      <c r="DG11" s="1712"/>
      <c r="DH11" s="1712"/>
      <c r="DI11" s="1712"/>
      <c r="DJ11" s="1712"/>
      <c r="DK11" s="1712"/>
      <c r="DL11" s="1712"/>
      <c r="DM11" s="1713"/>
      <c r="DN11" s="1718">
        <v>1584591</v>
      </c>
      <c r="DO11" s="1712"/>
      <c r="DP11" s="1712"/>
      <c r="DQ11" s="1712"/>
      <c r="DR11" s="1712"/>
      <c r="DS11" s="1712"/>
      <c r="DT11" s="1712"/>
      <c r="DU11" s="1712"/>
      <c r="DV11" s="1712"/>
      <c r="DW11" s="1712"/>
      <c r="DX11" s="1712"/>
      <c r="DY11" s="1712"/>
      <c r="DZ11" s="1712"/>
      <c r="EA11" s="1712"/>
      <c r="EB11" s="1712"/>
      <c r="EC11" s="1712"/>
      <c r="ED11" s="1712"/>
      <c r="EE11" s="1712"/>
      <c r="EF11" s="1712"/>
      <c r="EG11" s="1712"/>
      <c r="EH11" s="1712"/>
      <c r="EI11" s="1712"/>
      <c r="EJ11" s="1712"/>
      <c r="EK11" s="1712"/>
      <c r="EL11" s="1712"/>
      <c r="EM11" s="1712"/>
      <c r="EN11" s="1712"/>
      <c r="EO11" s="1712"/>
      <c r="EP11" s="1712"/>
      <c r="EQ11" s="1712"/>
      <c r="ER11" s="1712"/>
      <c r="ES11" s="1712"/>
      <c r="ET11" s="1712"/>
      <c r="EU11" s="1712"/>
      <c r="EV11" s="1712"/>
      <c r="EW11" s="1712"/>
      <c r="EX11" s="1712"/>
      <c r="EY11" s="1712"/>
      <c r="EZ11" s="1712"/>
      <c r="FA11" s="1712"/>
      <c r="FB11" s="1712"/>
      <c r="FC11" s="1712"/>
      <c r="FD11" s="1712"/>
      <c r="FE11" s="1712"/>
      <c r="FF11" s="1712"/>
      <c r="FG11" s="1719"/>
    </row>
    <row r="12" spans="1:163" s="270" customFormat="1" ht="27" customHeight="1">
      <c r="A12" s="327"/>
      <c r="B12" s="2277" t="s">
        <v>590</v>
      </c>
      <c r="C12" s="2277"/>
      <c r="D12" s="2277"/>
      <c r="E12" s="2277"/>
      <c r="F12" s="2277"/>
      <c r="G12" s="2277"/>
      <c r="H12" s="2277"/>
      <c r="I12" s="2277"/>
      <c r="J12" s="2277"/>
      <c r="K12" s="2277"/>
      <c r="L12" s="2277"/>
      <c r="M12" s="2277"/>
      <c r="N12" s="2277"/>
      <c r="O12" s="2277"/>
      <c r="P12" s="2277"/>
      <c r="Q12" s="2277"/>
      <c r="R12" s="2277"/>
      <c r="S12" s="2277"/>
      <c r="T12" s="2277"/>
      <c r="U12" s="2277"/>
      <c r="V12" s="2277"/>
      <c r="W12" s="2277"/>
      <c r="X12" s="2277"/>
      <c r="Y12" s="2277"/>
      <c r="Z12" s="2277"/>
      <c r="AA12" s="2277"/>
      <c r="AB12" s="2277"/>
      <c r="AC12" s="2277"/>
      <c r="AD12" s="2277"/>
      <c r="AE12" s="2277"/>
      <c r="AF12" s="2277"/>
      <c r="AG12" s="2277"/>
      <c r="AH12" s="2277"/>
      <c r="AI12" s="2277"/>
      <c r="AJ12" s="2277"/>
      <c r="AK12" s="2277"/>
      <c r="AL12" s="2277"/>
      <c r="AM12" s="2277"/>
      <c r="AN12" s="2277"/>
      <c r="AO12" s="2277"/>
      <c r="AP12" s="2277"/>
      <c r="AQ12" s="2277"/>
      <c r="AR12" s="2277"/>
      <c r="AS12" s="2277"/>
      <c r="AT12" s="2277"/>
      <c r="AU12" s="2277"/>
      <c r="AV12" s="2277"/>
      <c r="AW12" s="2277"/>
      <c r="AX12" s="2277"/>
      <c r="AY12" s="2277"/>
      <c r="AZ12" s="2277"/>
      <c r="BA12" s="2277"/>
      <c r="BB12" s="2277"/>
      <c r="BC12" s="2277"/>
      <c r="BD12" s="2277"/>
      <c r="BE12" s="2277"/>
      <c r="BF12" s="2277"/>
      <c r="BG12" s="2277"/>
      <c r="BH12" s="2277"/>
      <c r="BI12" s="2277"/>
      <c r="BJ12" s="2278"/>
      <c r="BK12" s="403"/>
      <c r="BL12" s="404"/>
      <c r="BM12" s="404"/>
      <c r="BN12" s="404"/>
      <c r="BO12" s="404"/>
      <c r="BP12" s="404"/>
      <c r="BQ12" s="404"/>
      <c r="BR12" s="404"/>
      <c r="BS12" s="928"/>
      <c r="BT12" s="1711">
        <v>314688</v>
      </c>
      <c r="BU12" s="1712"/>
      <c r="BV12" s="1712"/>
      <c r="BW12" s="1712"/>
      <c r="BX12" s="1712"/>
      <c r="BY12" s="1712"/>
      <c r="BZ12" s="1712"/>
      <c r="CA12" s="1712"/>
      <c r="CB12" s="1712"/>
      <c r="CC12" s="1712"/>
      <c r="CD12" s="1712"/>
      <c r="CE12" s="1712"/>
      <c r="CF12" s="1712"/>
      <c r="CG12" s="1712"/>
      <c r="CH12" s="1712"/>
      <c r="CI12" s="1712"/>
      <c r="CJ12" s="1712"/>
      <c r="CK12" s="1712"/>
      <c r="CL12" s="1712"/>
      <c r="CM12" s="1712"/>
      <c r="CN12" s="1712"/>
      <c r="CO12" s="1712"/>
      <c r="CP12" s="1712"/>
      <c r="CQ12" s="1712"/>
      <c r="CR12" s="1712"/>
      <c r="CS12" s="1712"/>
      <c r="CT12" s="1712"/>
      <c r="CU12" s="1712"/>
      <c r="CV12" s="1712"/>
      <c r="CW12" s="1712"/>
      <c r="CX12" s="1712"/>
      <c r="CY12" s="1712"/>
      <c r="CZ12" s="1712"/>
      <c r="DA12" s="1712"/>
      <c r="DB12" s="1712"/>
      <c r="DC12" s="1712"/>
      <c r="DD12" s="1712"/>
      <c r="DE12" s="1712"/>
      <c r="DF12" s="1712"/>
      <c r="DG12" s="1712"/>
      <c r="DH12" s="1712"/>
      <c r="DI12" s="1712"/>
      <c r="DJ12" s="1712"/>
      <c r="DK12" s="1712"/>
      <c r="DL12" s="1712"/>
      <c r="DM12" s="1713"/>
      <c r="DN12" s="1718">
        <v>36631</v>
      </c>
      <c r="DO12" s="1712"/>
      <c r="DP12" s="1712"/>
      <c r="DQ12" s="1712"/>
      <c r="DR12" s="1712"/>
      <c r="DS12" s="1712"/>
      <c r="DT12" s="1712"/>
      <c r="DU12" s="1712"/>
      <c r="DV12" s="1712"/>
      <c r="DW12" s="1712"/>
      <c r="DX12" s="1712"/>
      <c r="DY12" s="1712"/>
      <c r="DZ12" s="1712"/>
      <c r="EA12" s="1712"/>
      <c r="EB12" s="1712"/>
      <c r="EC12" s="1712"/>
      <c r="ED12" s="1712"/>
      <c r="EE12" s="1712"/>
      <c r="EF12" s="1712"/>
      <c r="EG12" s="1712"/>
      <c r="EH12" s="1712"/>
      <c r="EI12" s="1712"/>
      <c r="EJ12" s="1712"/>
      <c r="EK12" s="1712"/>
      <c r="EL12" s="1712"/>
      <c r="EM12" s="1712"/>
      <c r="EN12" s="1712"/>
      <c r="EO12" s="1712"/>
      <c r="EP12" s="1712"/>
      <c r="EQ12" s="1712"/>
      <c r="ER12" s="1712"/>
      <c r="ES12" s="1712"/>
      <c r="ET12" s="1712"/>
      <c r="EU12" s="1712"/>
      <c r="EV12" s="1712"/>
      <c r="EW12" s="1712"/>
      <c r="EX12" s="1712"/>
      <c r="EY12" s="1712"/>
      <c r="EZ12" s="1712"/>
      <c r="FA12" s="1712"/>
      <c r="FB12" s="1712"/>
      <c r="FC12" s="1712"/>
      <c r="FD12" s="1712"/>
      <c r="FE12" s="1712"/>
      <c r="FF12" s="1712"/>
      <c r="FG12" s="1719"/>
    </row>
    <row r="13" spans="1:163" s="270" customFormat="1" ht="27" customHeight="1">
      <c r="A13" s="327"/>
      <c r="B13" s="2277" t="s">
        <v>591</v>
      </c>
      <c r="C13" s="2277"/>
      <c r="D13" s="2277"/>
      <c r="E13" s="2277"/>
      <c r="F13" s="2277"/>
      <c r="G13" s="2277"/>
      <c r="H13" s="2277"/>
      <c r="I13" s="2277"/>
      <c r="J13" s="2277"/>
      <c r="K13" s="2277"/>
      <c r="L13" s="2277"/>
      <c r="M13" s="2277"/>
      <c r="N13" s="2277"/>
      <c r="O13" s="2277"/>
      <c r="P13" s="2277"/>
      <c r="Q13" s="2277"/>
      <c r="R13" s="2277"/>
      <c r="S13" s="2277"/>
      <c r="T13" s="2277"/>
      <c r="U13" s="2277"/>
      <c r="V13" s="2277"/>
      <c r="W13" s="2277"/>
      <c r="X13" s="2277"/>
      <c r="Y13" s="2277"/>
      <c r="Z13" s="2277"/>
      <c r="AA13" s="2277"/>
      <c r="AB13" s="2277"/>
      <c r="AC13" s="2277"/>
      <c r="AD13" s="2277"/>
      <c r="AE13" s="2277"/>
      <c r="AF13" s="2277"/>
      <c r="AG13" s="2277"/>
      <c r="AH13" s="2277"/>
      <c r="AI13" s="2277"/>
      <c r="AJ13" s="2277"/>
      <c r="AK13" s="2277"/>
      <c r="AL13" s="2277"/>
      <c r="AM13" s="2277"/>
      <c r="AN13" s="2277"/>
      <c r="AO13" s="2277"/>
      <c r="AP13" s="2277"/>
      <c r="AQ13" s="2277"/>
      <c r="AR13" s="2277"/>
      <c r="AS13" s="2277"/>
      <c r="AT13" s="2277"/>
      <c r="AU13" s="2277"/>
      <c r="AV13" s="2277"/>
      <c r="AW13" s="2277"/>
      <c r="AX13" s="2277"/>
      <c r="AY13" s="2277"/>
      <c r="AZ13" s="2277"/>
      <c r="BA13" s="2277"/>
      <c r="BB13" s="2277"/>
      <c r="BC13" s="2277"/>
      <c r="BD13" s="2277"/>
      <c r="BE13" s="2277"/>
      <c r="BF13" s="2277"/>
      <c r="BG13" s="2277"/>
      <c r="BH13" s="2277"/>
      <c r="BI13" s="2277"/>
      <c r="BJ13" s="2278"/>
      <c r="BK13" s="403"/>
      <c r="BL13" s="404"/>
      <c r="BM13" s="404"/>
      <c r="BN13" s="404"/>
      <c r="BO13" s="404"/>
      <c r="BP13" s="404"/>
      <c r="BQ13" s="404"/>
      <c r="BR13" s="404"/>
      <c r="BS13" s="928"/>
      <c r="BT13" s="1711">
        <v>900000</v>
      </c>
      <c r="BU13" s="1712"/>
      <c r="BV13" s="1712"/>
      <c r="BW13" s="1712"/>
      <c r="BX13" s="1712"/>
      <c r="BY13" s="1712"/>
      <c r="BZ13" s="1712"/>
      <c r="CA13" s="1712"/>
      <c r="CB13" s="1712"/>
      <c r="CC13" s="1712"/>
      <c r="CD13" s="1712"/>
      <c r="CE13" s="1712"/>
      <c r="CF13" s="1712"/>
      <c r="CG13" s="1712"/>
      <c r="CH13" s="1712"/>
      <c r="CI13" s="1712"/>
      <c r="CJ13" s="1712"/>
      <c r="CK13" s="1712"/>
      <c r="CL13" s="1712"/>
      <c r="CM13" s="1712"/>
      <c r="CN13" s="1712"/>
      <c r="CO13" s="1712"/>
      <c r="CP13" s="1712"/>
      <c r="CQ13" s="1712"/>
      <c r="CR13" s="1712"/>
      <c r="CS13" s="1712"/>
      <c r="CT13" s="1712"/>
      <c r="CU13" s="1712"/>
      <c r="CV13" s="1712"/>
      <c r="CW13" s="1712"/>
      <c r="CX13" s="1712"/>
      <c r="CY13" s="1712"/>
      <c r="CZ13" s="1712"/>
      <c r="DA13" s="1712"/>
      <c r="DB13" s="1712"/>
      <c r="DC13" s="1712"/>
      <c r="DD13" s="1712"/>
      <c r="DE13" s="1712"/>
      <c r="DF13" s="1712"/>
      <c r="DG13" s="1712"/>
      <c r="DH13" s="1712"/>
      <c r="DI13" s="1712"/>
      <c r="DJ13" s="1712"/>
      <c r="DK13" s="1712"/>
      <c r="DL13" s="1712"/>
      <c r="DM13" s="1713"/>
      <c r="DN13" s="1718">
        <v>0</v>
      </c>
      <c r="DO13" s="1712"/>
      <c r="DP13" s="1712"/>
      <c r="DQ13" s="1712"/>
      <c r="DR13" s="1712"/>
      <c r="DS13" s="1712"/>
      <c r="DT13" s="1712"/>
      <c r="DU13" s="1712"/>
      <c r="DV13" s="1712"/>
      <c r="DW13" s="1712"/>
      <c r="DX13" s="1712"/>
      <c r="DY13" s="1712"/>
      <c r="DZ13" s="1712"/>
      <c r="EA13" s="1712"/>
      <c r="EB13" s="1712"/>
      <c r="EC13" s="1712"/>
      <c r="ED13" s="1712"/>
      <c r="EE13" s="1712"/>
      <c r="EF13" s="1712"/>
      <c r="EG13" s="1712"/>
      <c r="EH13" s="1712"/>
      <c r="EI13" s="1712"/>
      <c r="EJ13" s="1712"/>
      <c r="EK13" s="1712"/>
      <c r="EL13" s="1712"/>
      <c r="EM13" s="1712"/>
      <c r="EN13" s="1712"/>
      <c r="EO13" s="1712"/>
      <c r="EP13" s="1712"/>
      <c r="EQ13" s="1712"/>
      <c r="ER13" s="1712"/>
      <c r="ES13" s="1712"/>
      <c r="ET13" s="1712"/>
      <c r="EU13" s="1712"/>
      <c r="EV13" s="1712"/>
      <c r="EW13" s="1712"/>
      <c r="EX13" s="1712"/>
      <c r="EY13" s="1712"/>
      <c r="EZ13" s="1712"/>
      <c r="FA13" s="1712"/>
      <c r="FB13" s="1712"/>
      <c r="FC13" s="1712"/>
      <c r="FD13" s="1712"/>
      <c r="FE13" s="1712"/>
      <c r="FF13" s="1712"/>
      <c r="FG13" s="1719"/>
    </row>
    <row r="14" spans="1:163" s="270" customFormat="1" ht="27" customHeight="1">
      <c r="A14" s="327"/>
      <c r="B14" s="2277" t="s">
        <v>592</v>
      </c>
      <c r="C14" s="2277"/>
      <c r="D14" s="2277"/>
      <c r="E14" s="2277"/>
      <c r="F14" s="2277"/>
      <c r="G14" s="2277"/>
      <c r="H14" s="2277"/>
      <c r="I14" s="2277"/>
      <c r="J14" s="2277"/>
      <c r="K14" s="2277"/>
      <c r="L14" s="2277"/>
      <c r="M14" s="2277"/>
      <c r="N14" s="2277"/>
      <c r="O14" s="2277"/>
      <c r="P14" s="2277"/>
      <c r="Q14" s="2277"/>
      <c r="R14" s="2277"/>
      <c r="S14" s="2277"/>
      <c r="T14" s="2277"/>
      <c r="U14" s="2277"/>
      <c r="V14" s="2277"/>
      <c r="W14" s="2277"/>
      <c r="X14" s="2277"/>
      <c r="Y14" s="2277"/>
      <c r="Z14" s="2277"/>
      <c r="AA14" s="2277"/>
      <c r="AB14" s="2277"/>
      <c r="AC14" s="2277"/>
      <c r="AD14" s="2277"/>
      <c r="AE14" s="2277"/>
      <c r="AF14" s="2277"/>
      <c r="AG14" s="2277"/>
      <c r="AH14" s="2277"/>
      <c r="AI14" s="2277"/>
      <c r="AJ14" s="2277"/>
      <c r="AK14" s="2277"/>
      <c r="AL14" s="2277"/>
      <c r="AM14" s="2277"/>
      <c r="AN14" s="2277"/>
      <c r="AO14" s="2277"/>
      <c r="AP14" s="2277"/>
      <c r="AQ14" s="2277"/>
      <c r="AR14" s="2277"/>
      <c r="AS14" s="2277"/>
      <c r="AT14" s="2277"/>
      <c r="AU14" s="2277"/>
      <c r="AV14" s="2277"/>
      <c r="AW14" s="2277"/>
      <c r="AX14" s="2277"/>
      <c r="AY14" s="2277"/>
      <c r="AZ14" s="2277"/>
      <c r="BA14" s="2277"/>
      <c r="BB14" s="2277"/>
      <c r="BC14" s="2277"/>
      <c r="BD14" s="2277"/>
      <c r="BE14" s="2277"/>
      <c r="BF14" s="2277"/>
      <c r="BG14" s="2277"/>
      <c r="BH14" s="2277"/>
      <c r="BI14" s="2277"/>
      <c r="BJ14" s="2278"/>
      <c r="BK14" s="403"/>
      <c r="BL14" s="404"/>
      <c r="BM14" s="404"/>
      <c r="BN14" s="404"/>
      <c r="BO14" s="404"/>
      <c r="BP14" s="404"/>
      <c r="BQ14" s="404"/>
      <c r="BR14" s="404"/>
      <c r="BS14" s="928"/>
      <c r="BT14" s="1711">
        <v>472416</v>
      </c>
      <c r="BU14" s="1712"/>
      <c r="BV14" s="1712"/>
      <c r="BW14" s="1712"/>
      <c r="BX14" s="1712"/>
      <c r="BY14" s="1712"/>
      <c r="BZ14" s="1712"/>
      <c r="CA14" s="1712"/>
      <c r="CB14" s="1712"/>
      <c r="CC14" s="1712"/>
      <c r="CD14" s="1712"/>
      <c r="CE14" s="1712"/>
      <c r="CF14" s="1712"/>
      <c r="CG14" s="1712"/>
      <c r="CH14" s="1712"/>
      <c r="CI14" s="1712"/>
      <c r="CJ14" s="1712"/>
      <c r="CK14" s="1712"/>
      <c r="CL14" s="1712"/>
      <c r="CM14" s="1712"/>
      <c r="CN14" s="1712"/>
      <c r="CO14" s="1712"/>
      <c r="CP14" s="1712"/>
      <c r="CQ14" s="1712"/>
      <c r="CR14" s="1712"/>
      <c r="CS14" s="1712"/>
      <c r="CT14" s="1712"/>
      <c r="CU14" s="1712"/>
      <c r="CV14" s="1712"/>
      <c r="CW14" s="1712"/>
      <c r="CX14" s="1712"/>
      <c r="CY14" s="1712"/>
      <c r="CZ14" s="1712"/>
      <c r="DA14" s="1712"/>
      <c r="DB14" s="1712"/>
      <c r="DC14" s="1712"/>
      <c r="DD14" s="1712"/>
      <c r="DE14" s="1712"/>
      <c r="DF14" s="1712"/>
      <c r="DG14" s="1712"/>
      <c r="DH14" s="1712"/>
      <c r="DI14" s="1712"/>
      <c r="DJ14" s="1712"/>
      <c r="DK14" s="1712"/>
      <c r="DL14" s="1712"/>
      <c r="DM14" s="1713"/>
      <c r="DN14" s="1718">
        <v>0</v>
      </c>
      <c r="DO14" s="1712"/>
      <c r="DP14" s="1712"/>
      <c r="DQ14" s="1712"/>
      <c r="DR14" s="1712"/>
      <c r="DS14" s="1712"/>
      <c r="DT14" s="1712"/>
      <c r="DU14" s="1712"/>
      <c r="DV14" s="1712"/>
      <c r="DW14" s="1712"/>
      <c r="DX14" s="1712"/>
      <c r="DY14" s="1712"/>
      <c r="DZ14" s="1712"/>
      <c r="EA14" s="1712"/>
      <c r="EB14" s="1712"/>
      <c r="EC14" s="1712"/>
      <c r="ED14" s="1712"/>
      <c r="EE14" s="1712"/>
      <c r="EF14" s="1712"/>
      <c r="EG14" s="1712"/>
      <c r="EH14" s="1712"/>
      <c r="EI14" s="1712"/>
      <c r="EJ14" s="1712"/>
      <c r="EK14" s="1712"/>
      <c r="EL14" s="1712"/>
      <c r="EM14" s="1712"/>
      <c r="EN14" s="1712"/>
      <c r="EO14" s="1712"/>
      <c r="EP14" s="1712"/>
      <c r="EQ14" s="1712"/>
      <c r="ER14" s="1712"/>
      <c r="ES14" s="1712"/>
      <c r="ET14" s="1712"/>
      <c r="EU14" s="1712"/>
      <c r="EV14" s="1712"/>
      <c r="EW14" s="1712"/>
      <c r="EX14" s="1712"/>
      <c r="EY14" s="1712"/>
      <c r="EZ14" s="1712"/>
      <c r="FA14" s="1712"/>
      <c r="FB14" s="1712"/>
      <c r="FC14" s="1712"/>
      <c r="FD14" s="1712"/>
      <c r="FE14" s="1712"/>
      <c r="FF14" s="1712"/>
      <c r="FG14" s="1719"/>
    </row>
    <row r="15" spans="1:163" s="270" customFormat="1" ht="27" customHeight="1">
      <c r="A15" s="327"/>
      <c r="B15" s="2277" t="s">
        <v>593</v>
      </c>
      <c r="C15" s="2277"/>
      <c r="D15" s="2277"/>
      <c r="E15" s="2277"/>
      <c r="F15" s="2277"/>
      <c r="G15" s="2277"/>
      <c r="H15" s="2277"/>
      <c r="I15" s="2277"/>
      <c r="J15" s="2277"/>
      <c r="K15" s="2277"/>
      <c r="L15" s="2277"/>
      <c r="M15" s="2277"/>
      <c r="N15" s="2277"/>
      <c r="O15" s="2277"/>
      <c r="P15" s="2277"/>
      <c r="Q15" s="2277"/>
      <c r="R15" s="2277"/>
      <c r="S15" s="2277"/>
      <c r="T15" s="2277"/>
      <c r="U15" s="2277"/>
      <c r="V15" s="2277"/>
      <c r="W15" s="2277"/>
      <c r="X15" s="2277"/>
      <c r="Y15" s="2277"/>
      <c r="Z15" s="2277"/>
      <c r="AA15" s="2277"/>
      <c r="AB15" s="2277"/>
      <c r="AC15" s="2277"/>
      <c r="AD15" s="2277"/>
      <c r="AE15" s="2277"/>
      <c r="AF15" s="2277"/>
      <c r="AG15" s="2277"/>
      <c r="AH15" s="2277"/>
      <c r="AI15" s="2277"/>
      <c r="AJ15" s="2277"/>
      <c r="AK15" s="2277"/>
      <c r="AL15" s="2277"/>
      <c r="AM15" s="2277"/>
      <c r="AN15" s="2277"/>
      <c r="AO15" s="2277"/>
      <c r="AP15" s="2277"/>
      <c r="AQ15" s="2277"/>
      <c r="AR15" s="2277"/>
      <c r="AS15" s="2277"/>
      <c r="AT15" s="2277"/>
      <c r="AU15" s="2277"/>
      <c r="AV15" s="2277"/>
      <c r="AW15" s="2277"/>
      <c r="AX15" s="2277"/>
      <c r="AY15" s="2277"/>
      <c r="AZ15" s="2277"/>
      <c r="BA15" s="2277"/>
      <c r="BB15" s="2277"/>
      <c r="BC15" s="2277"/>
      <c r="BD15" s="2277"/>
      <c r="BE15" s="2277"/>
      <c r="BF15" s="2277"/>
      <c r="BG15" s="2277"/>
      <c r="BH15" s="2277"/>
      <c r="BI15" s="2277"/>
      <c r="BJ15" s="2278"/>
      <c r="BK15" s="403"/>
      <c r="BL15" s="404"/>
      <c r="BM15" s="404"/>
      <c r="BN15" s="404"/>
      <c r="BO15" s="404"/>
      <c r="BP15" s="404"/>
      <c r="BQ15" s="404"/>
      <c r="BR15" s="404"/>
      <c r="BS15" s="928"/>
      <c r="BT15" s="1711">
        <v>3377</v>
      </c>
      <c r="BU15" s="1712"/>
      <c r="BV15" s="1712"/>
      <c r="BW15" s="1712"/>
      <c r="BX15" s="1712"/>
      <c r="BY15" s="1712"/>
      <c r="BZ15" s="1712"/>
      <c r="CA15" s="1712"/>
      <c r="CB15" s="1712"/>
      <c r="CC15" s="1712"/>
      <c r="CD15" s="1712"/>
      <c r="CE15" s="1712"/>
      <c r="CF15" s="1712"/>
      <c r="CG15" s="1712"/>
      <c r="CH15" s="1712"/>
      <c r="CI15" s="1712"/>
      <c r="CJ15" s="1712"/>
      <c r="CK15" s="1712"/>
      <c r="CL15" s="1712"/>
      <c r="CM15" s="1712"/>
      <c r="CN15" s="1712"/>
      <c r="CO15" s="1712"/>
      <c r="CP15" s="1712"/>
      <c r="CQ15" s="1712"/>
      <c r="CR15" s="1712"/>
      <c r="CS15" s="1712"/>
      <c r="CT15" s="1712"/>
      <c r="CU15" s="1712"/>
      <c r="CV15" s="1712"/>
      <c r="CW15" s="1712"/>
      <c r="CX15" s="1712"/>
      <c r="CY15" s="1712"/>
      <c r="CZ15" s="1712"/>
      <c r="DA15" s="1712"/>
      <c r="DB15" s="1712"/>
      <c r="DC15" s="1712"/>
      <c r="DD15" s="1712"/>
      <c r="DE15" s="1712"/>
      <c r="DF15" s="1712"/>
      <c r="DG15" s="1712"/>
      <c r="DH15" s="1712"/>
      <c r="DI15" s="1712"/>
      <c r="DJ15" s="1712"/>
      <c r="DK15" s="1712"/>
      <c r="DL15" s="1712"/>
      <c r="DM15" s="1713"/>
      <c r="DN15" s="1718">
        <v>0</v>
      </c>
      <c r="DO15" s="1712"/>
      <c r="DP15" s="1712"/>
      <c r="DQ15" s="1712"/>
      <c r="DR15" s="1712"/>
      <c r="DS15" s="1712"/>
      <c r="DT15" s="1712"/>
      <c r="DU15" s="1712"/>
      <c r="DV15" s="1712"/>
      <c r="DW15" s="1712"/>
      <c r="DX15" s="1712"/>
      <c r="DY15" s="1712"/>
      <c r="DZ15" s="1712"/>
      <c r="EA15" s="1712"/>
      <c r="EB15" s="1712"/>
      <c r="EC15" s="1712"/>
      <c r="ED15" s="1712"/>
      <c r="EE15" s="1712"/>
      <c r="EF15" s="1712"/>
      <c r="EG15" s="1712"/>
      <c r="EH15" s="1712"/>
      <c r="EI15" s="1712"/>
      <c r="EJ15" s="1712"/>
      <c r="EK15" s="1712"/>
      <c r="EL15" s="1712"/>
      <c r="EM15" s="1712"/>
      <c r="EN15" s="1712"/>
      <c r="EO15" s="1712"/>
      <c r="EP15" s="1712"/>
      <c r="EQ15" s="1712"/>
      <c r="ER15" s="1712"/>
      <c r="ES15" s="1712"/>
      <c r="ET15" s="1712"/>
      <c r="EU15" s="1712"/>
      <c r="EV15" s="1712"/>
      <c r="EW15" s="1712"/>
      <c r="EX15" s="1712"/>
      <c r="EY15" s="1712"/>
      <c r="EZ15" s="1712"/>
      <c r="FA15" s="1712"/>
      <c r="FB15" s="1712"/>
      <c r="FC15" s="1712"/>
      <c r="FD15" s="1712"/>
      <c r="FE15" s="1712"/>
      <c r="FF15" s="1712"/>
      <c r="FG15" s="1719"/>
    </row>
    <row r="16" spans="1:163" s="270" customFormat="1" ht="15" customHeight="1">
      <c r="A16" s="348"/>
      <c r="B16" s="2270" t="s">
        <v>332</v>
      </c>
      <c r="C16" s="2270"/>
      <c r="D16" s="2270"/>
      <c r="E16" s="2270"/>
      <c r="F16" s="2270"/>
      <c r="G16" s="2270"/>
      <c r="H16" s="2270"/>
      <c r="I16" s="2270"/>
      <c r="J16" s="2270"/>
      <c r="K16" s="2270"/>
      <c r="L16" s="2270"/>
      <c r="M16" s="2270"/>
      <c r="N16" s="2270"/>
      <c r="O16" s="2270"/>
      <c r="P16" s="2270"/>
      <c r="Q16" s="2270"/>
      <c r="R16" s="2270"/>
      <c r="S16" s="2270"/>
      <c r="T16" s="2270"/>
      <c r="U16" s="2270"/>
      <c r="V16" s="2270"/>
      <c r="W16" s="2270"/>
      <c r="X16" s="2270"/>
      <c r="Y16" s="2270"/>
      <c r="Z16" s="2270"/>
      <c r="AA16" s="2270"/>
      <c r="AB16" s="2270"/>
      <c r="AC16" s="2270"/>
      <c r="AD16" s="2270"/>
      <c r="AE16" s="2270"/>
      <c r="AF16" s="2270"/>
      <c r="AG16" s="2270"/>
      <c r="AH16" s="2270"/>
      <c r="AI16" s="2270"/>
      <c r="AJ16" s="2270"/>
      <c r="AK16" s="2270"/>
      <c r="AL16" s="2270"/>
      <c r="AM16" s="2270"/>
      <c r="AN16" s="2270"/>
      <c r="AO16" s="2270"/>
      <c r="AP16" s="2270"/>
      <c r="AQ16" s="2270"/>
      <c r="AR16" s="2270"/>
      <c r="AS16" s="2270"/>
      <c r="AT16" s="2270"/>
      <c r="AU16" s="2270"/>
      <c r="AV16" s="2270"/>
      <c r="AW16" s="2270"/>
      <c r="AX16" s="2270"/>
      <c r="AY16" s="2270"/>
      <c r="AZ16" s="2270"/>
      <c r="BA16" s="2270"/>
      <c r="BB16" s="2270"/>
      <c r="BC16" s="2270"/>
      <c r="BD16" s="2270"/>
      <c r="BE16" s="2270"/>
      <c r="BF16" s="2270"/>
      <c r="BG16" s="2270"/>
      <c r="BH16" s="2270"/>
      <c r="BI16" s="2270"/>
      <c r="BJ16" s="2271"/>
      <c r="BK16" s="403">
        <v>5905</v>
      </c>
      <c r="BL16" s="404"/>
      <c r="BM16" s="404"/>
      <c r="BN16" s="404"/>
      <c r="BO16" s="404"/>
      <c r="BP16" s="404"/>
      <c r="BQ16" s="404"/>
      <c r="BR16" s="404"/>
      <c r="BS16" s="404"/>
      <c r="BT16" s="410">
        <v>0</v>
      </c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9"/>
      <c r="DN16" s="410">
        <v>0</v>
      </c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  <c r="EN16" s="408"/>
      <c r="EO16" s="408"/>
      <c r="EP16" s="408"/>
      <c r="EQ16" s="408"/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8"/>
      <c r="FD16" s="408"/>
      <c r="FE16" s="408"/>
      <c r="FF16" s="408"/>
      <c r="FG16" s="409"/>
    </row>
    <row r="17" spans="1:163" s="270" customFormat="1" ht="15" customHeight="1" thickBot="1">
      <c r="A17" s="327"/>
      <c r="B17" s="2279"/>
      <c r="C17" s="2279"/>
      <c r="D17" s="2279"/>
      <c r="E17" s="2279"/>
      <c r="F17" s="2279"/>
      <c r="G17" s="2279"/>
      <c r="H17" s="2279"/>
      <c r="I17" s="2279"/>
      <c r="J17" s="2279"/>
      <c r="K17" s="2279"/>
      <c r="L17" s="2279"/>
      <c r="M17" s="2279"/>
      <c r="N17" s="2279"/>
      <c r="O17" s="2279"/>
      <c r="P17" s="2279"/>
      <c r="Q17" s="2279"/>
      <c r="R17" s="2279"/>
      <c r="S17" s="2279"/>
      <c r="T17" s="2279"/>
      <c r="U17" s="2279"/>
      <c r="V17" s="2279"/>
      <c r="W17" s="2279"/>
      <c r="X17" s="2279"/>
      <c r="Y17" s="2279"/>
      <c r="Z17" s="2279"/>
      <c r="AA17" s="2279"/>
      <c r="AB17" s="2279"/>
      <c r="AC17" s="2279"/>
      <c r="AD17" s="2279"/>
      <c r="AE17" s="2279"/>
      <c r="AF17" s="2279"/>
      <c r="AG17" s="2279"/>
      <c r="AH17" s="2279"/>
      <c r="AI17" s="2279"/>
      <c r="AJ17" s="2279"/>
      <c r="AK17" s="2279"/>
      <c r="AL17" s="2279"/>
      <c r="AM17" s="2279"/>
      <c r="AN17" s="2279"/>
      <c r="AO17" s="2279"/>
      <c r="AP17" s="2279"/>
      <c r="AQ17" s="2279"/>
      <c r="AR17" s="2279"/>
      <c r="AS17" s="2279"/>
      <c r="AT17" s="2279"/>
      <c r="AU17" s="2279"/>
      <c r="AV17" s="2279"/>
      <c r="AW17" s="2279"/>
      <c r="AX17" s="2279"/>
      <c r="AY17" s="2279"/>
      <c r="AZ17" s="2279"/>
      <c r="BA17" s="2279"/>
      <c r="BB17" s="2279"/>
      <c r="BC17" s="2279"/>
      <c r="BD17" s="2279"/>
      <c r="BE17" s="2279"/>
      <c r="BF17" s="2279"/>
      <c r="BG17" s="2279"/>
      <c r="BH17" s="2279"/>
      <c r="BI17" s="2279"/>
      <c r="BJ17" s="2280"/>
      <c r="BK17" s="403"/>
      <c r="BL17" s="404"/>
      <c r="BM17" s="404"/>
      <c r="BN17" s="404"/>
      <c r="BO17" s="404"/>
      <c r="BP17" s="404"/>
      <c r="BQ17" s="404"/>
      <c r="BR17" s="404"/>
      <c r="BS17" s="928"/>
      <c r="BT17" s="456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7"/>
      <c r="CF17" s="457"/>
      <c r="CG17" s="457"/>
      <c r="CH17" s="457"/>
      <c r="CI17" s="457"/>
      <c r="CJ17" s="457"/>
      <c r="CK17" s="457"/>
      <c r="CL17" s="457"/>
      <c r="CM17" s="457"/>
      <c r="CN17" s="457"/>
      <c r="CO17" s="457"/>
      <c r="CP17" s="457"/>
      <c r="CQ17" s="457"/>
      <c r="CR17" s="457"/>
      <c r="CS17" s="457"/>
      <c r="CT17" s="457"/>
      <c r="CU17" s="457"/>
      <c r="CV17" s="457"/>
      <c r="CW17" s="457"/>
      <c r="CX17" s="457"/>
      <c r="CY17" s="457"/>
      <c r="CZ17" s="457"/>
      <c r="DA17" s="457"/>
      <c r="DB17" s="457"/>
      <c r="DC17" s="457"/>
      <c r="DD17" s="457"/>
      <c r="DE17" s="457"/>
      <c r="DF17" s="457"/>
      <c r="DG17" s="457"/>
      <c r="DH17" s="457"/>
      <c r="DI17" s="457"/>
      <c r="DJ17" s="457"/>
      <c r="DK17" s="457"/>
      <c r="DL17" s="457"/>
      <c r="DM17" s="458"/>
      <c r="DN17" s="462"/>
      <c r="DO17" s="457"/>
      <c r="DP17" s="457"/>
      <c r="DQ17" s="457"/>
      <c r="DR17" s="457"/>
      <c r="DS17" s="457"/>
      <c r="DT17" s="457"/>
      <c r="DU17" s="457"/>
      <c r="DV17" s="457"/>
      <c r="DW17" s="457"/>
      <c r="DX17" s="457"/>
      <c r="DY17" s="457"/>
      <c r="DZ17" s="457"/>
      <c r="EA17" s="457"/>
      <c r="EB17" s="457"/>
      <c r="EC17" s="457"/>
      <c r="ED17" s="457"/>
      <c r="EE17" s="457"/>
      <c r="EF17" s="457"/>
      <c r="EG17" s="457"/>
      <c r="EH17" s="457"/>
      <c r="EI17" s="457"/>
      <c r="EJ17" s="457"/>
      <c r="EK17" s="457"/>
      <c r="EL17" s="457"/>
      <c r="EM17" s="457"/>
      <c r="EN17" s="457"/>
      <c r="EO17" s="457"/>
      <c r="EP17" s="457"/>
      <c r="EQ17" s="457"/>
      <c r="ER17" s="457"/>
      <c r="ES17" s="457"/>
      <c r="ET17" s="457"/>
      <c r="EU17" s="457"/>
      <c r="EV17" s="457"/>
      <c r="EW17" s="457"/>
      <c r="EX17" s="457"/>
      <c r="EY17" s="457"/>
      <c r="EZ17" s="457"/>
      <c r="FA17" s="457"/>
      <c r="FB17" s="457"/>
      <c r="FC17" s="457"/>
      <c r="FD17" s="457"/>
      <c r="FE17" s="457"/>
      <c r="FF17" s="457"/>
      <c r="FG17" s="463"/>
    </row>
    <row r="18" spans="1:163" s="269" customFormat="1" ht="21" customHeight="1" thickBot="1">
      <c r="A18" s="116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349"/>
      <c r="BK18" s="430"/>
      <c r="BL18" s="431"/>
      <c r="BM18" s="431"/>
      <c r="BN18" s="431"/>
      <c r="BO18" s="431"/>
      <c r="BP18" s="431"/>
      <c r="BQ18" s="431"/>
      <c r="BR18" s="431"/>
      <c r="BS18" s="1176"/>
      <c r="BT18" s="440" t="s">
        <v>216</v>
      </c>
      <c r="BU18" s="441"/>
      <c r="BV18" s="441"/>
      <c r="BW18" s="441"/>
      <c r="BX18" s="441"/>
      <c r="BY18" s="441"/>
      <c r="BZ18" s="441"/>
      <c r="CA18" s="441"/>
      <c r="CB18" s="441"/>
      <c r="CC18" s="441"/>
      <c r="CD18" s="441"/>
      <c r="CE18" s="441"/>
      <c r="CF18" s="441"/>
      <c r="CG18" s="441"/>
      <c r="CH18" s="441"/>
      <c r="CI18" s="441"/>
      <c r="CJ18" s="441"/>
      <c r="CK18" s="441"/>
      <c r="CL18" s="441"/>
      <c r="CM18" s="441"/>
      <c r="CN18" s="441"/>
      <c r="CO18" s="441"/>
      <c r="CP18" s="442"/>
      <c r="CQ18" s="2281" t="s">
        <v>333</v>
      </c>
      <c r="CR18" s="441"/>
      <c r="CS18" s="441"/>
      <c r="CT18" s="441"/>
      <c r="CU18" s="441"/>
      <c r="CV18" s="441"/>
      <c r="CW18" s="441"/>
      <c r="CX18" s="441"/>
      <c r="CY18" s="441"/>
      <c r="CZ18" s="441"/>
      <c r="DA18" s="441"/>
      <c r="DB18" s="441"/>
      <c r="DC18" s="441"/>
      <c r="DD18" s="441"/>
      <c r="DE18" s="441"/>
      <c r="DF18" s="441"/>
      <c r="DG18" s="441"/>
      <c r="DH18" s="441"/>
      <c r="DI18" s="441"/>
      <c r="DJ18" s="441"/>
      <c r="DK18" s="441"/>
      <c r="DL18" s="441"/>
      <c r="DM18" s="442"/>
      <c r="DN18" s="2282" t="s">
        <v>334</v>
      </c>
      <c r="DO18" s="2283"/>
      <c r="DP18" s="2283"/>
      <c r="DQ18" s="2283"/>
      <c r="DR18" s="2283"/>
      <c r="DS18" s="2283"/>
      <c r="DT18" s="2283"/>
      <c r="DU18" s="2283"/>
      <c r="DV18" s="2283"/>
      <c r="DW18" s="2283"/>
      <c r="DX18" s="2283"/>
      <c r="DY18" s="2283"/>
      <c r="DZ18" s="2283"/>
      <c r="EA18" s="2283"/>
      <c r="EB18" s="2283"/>
      <c r="EC18" s="2283"/>
      <c r="ED18" s="2283"/>
      <c r="EE18" s="2283"/>
      <c r="EF18" s="2283"/>
      <c r="EG18" s="2283"/>
      <c r="EH18" s="2283"/>
      <c r="EI18" s="2283"/>
      <c r="EJ18" s="2284"/>
      <c r="EK18" s="2281" t="s">
        <v>335</v>
      </c>
      <c r="EL18" s="441"/>
      <c r="EM18" s="441"/>
      <c r="EN18" s="441"/>
      <c r="EO18" s="441"/>
      <c r="EP18" s="441"/>
      <c r="EQ18" s="441"/>
      <c r="ER18" s="441"/>
      <c r="ES18" s="441"/>
      <c r="ET18" s="441"/>
      <c r="EU18" s="441"/>
      <c r="EV18" s="441"/>
      <c r="EW18" s="441"/>
      <c r="EX18" s="441"/>
      <c r="EY18" s="441"/>
      <c r="EZ18" s="441"/>
      <c r="FA18" s="441"/>
      <c r="FB18" s="441"/>
      <c r="FC18" s="441"/>
      <c r="FD18" s="441"/>
      <c r="FE18" s="441"/>
      <c r="FF18" s="441"/>
      <c r="FG18" s="2285"/>
    </row>
    <row r="19" spans="1:163" s="270" customFormat="1" ht="27" customHeight="1">
      <c r="A19" s="113"/>
      <c r="B19" s="2286" t="s">
        <v>336</v>
      </c>
      <c r="C19" s="2286"/>
      <c r="D19" s="2286"/>
      <c r="E19" s="2286"/>
      <c r="F19" s="2286"/>
      <c r="G19" s="2286"/>
      <c r="H19" s="2286"/>
      <c r="I19" s="2286"/>
      <c r="J19" s="2286"/>
      <c r="K19" s="2286"/>
      <c r="L19" s="2286"/>
      <c r="M19" s="2286"/>
      <c r="N19" s="2286"/>
      <c r="O19" s="2286"/>
      <c r="P19" s="2286"/>
      <c r="Q19" s="2286"/>
      <c r="R19" s="2286"/>
      <c r="S19" s="2286"/>
      <c r="T19" s="2286"/>
      <c r="U19" s="2286"/>
      <c r="V19" s="2286"/>
      <c r="W19" s="2286"/>
      <c r="X19" s="2286"/>
      <c r="Y19" s="2286"/>
      <c r="Z19" s="2286"/>
      <c r="AA19" s="2286"/>
      <c r="AB19" s="2286"/>
      <c r="AC19" s="2286"/>
      <c r="AD19" s="2286"/>
      <c r="AE19" s="2286"/>
      <c r="AF19" s="2286"/>
      <c r="AG19" s="2286"/>
      <c r="AH19" s="2286"/>
      <c r="AI19" s="2286"/>
      <c r="AJ19" s="2286"/>
      <c r="AK19" s="2286"/>
      <c r="AL19" s="2286"/>
      <c r="AM19" s="1144">
        <v>20</v>
      </c>
      <c r="AN19" s="1144"/>
      <c r="AO19" s="1144"/>
      <c r="AP19" s="1144"/>
      <c r="AQ19" s="528" t="s">
        <v>352</v>
      </c>
      <c r="AR19" s="528"/>
      <c r="AS19" s="528"/>
      <c r="AT19" s="528"/>
      <c r="AU19" s="528"/>
      <c r="AV19" s="528"/>
      <c r="AW19" s="2286" t="s">
        <v>157</v>
      </c>
      <c r="AX19" s="2286"/>
      <c r="AY19" s="2286"/>
      <c r="AZ19" s="2286"/>
      <c r="BA19" s="112"/>
      <c r="BB19" s="112"/>
      <c r="BC19" s="112"/>
      <c r="BD19" s="112"/>
      <c r="BE19" s="112"/>
      <c r="BF19" s="112"/>
      <c r="BG19" s="112"/>
      <c r="BH19" s="112"/>
      <c r="BI19" s="112"/>
      <c r="BJ19" s="114"/>
      <c r="BK19" s="480">
        <v>5910</v>
      </c>
      <c r="BL19" s="481"/>
      <c r="BM19" s="481"/>
      <c r="BN19" s="481"/>
      <c r="BO19" s="481"/>
      <c r="BP19" s="481"/>
      <c r="BQ19" s="481"/>
      <c r="BR19" s="481"/>
      <c r="BS19" s="921"/>
      <c r="BT19" s="526">
        <f>BT23</f>
        <v>844839</v>
      </c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6"/>
      <c r="CQ19" s="487">
        <f>CQ23</f>
        <v>0</v>
      </c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  <c r="DG19" s="485"/>
      <c r="DH19" s="485"/>
      <c r="DI19" s="485"/>
      <c r="DJ19" s="485"/>
      <c r="DK19" s="485"/>
      <c r="DL19" s="485"/>
      <c r="DM19" s="486"/>
      <c r="DN19" s="487">
        <f>DN23</f>
        <v>120692</v>
      </c>
      <c r="DO19" s="485"/>
      <c r="DP19" s="485"/>
      <c r="DQ19" s="485"/>
      <c r="DR19" s="485"/>
      <c r="DS19" s="485"/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5"/>
      <c r="EF19" s="485"/>
      <c r="EG19" s="485"/>
      <c r="EH19" s="485"/>
      <c r="EI19" s="485"/>
      <c r="EJ19" s="486"/>
      <c r="EK19" s="487">
        <f>EK23</f>
        <v>724147</v>
      </c>
      <c r="EL19" s="485"/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5"/>
      <c r="EZ19" s="485"/>
      <c r="FA19" s="485"/>
      <c r="FB19" s="485"/>
      <c r="FC19" s="485"/>
      <c r="FD19" s="485"/>
      <c r="FE19" s="485"/>
      <c r="FF19" s="485"/>
      <c r="FG19" s="488"/>
    </row>
    <row r="20" spans="1:163" s="270" customFormat="1" ht="3" customHeight="1">
      <c r="A20" s="327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50"/>
      <c r="AN20" s="350"/>
      <c r="AO20" s="350"/>
      <c r="AP20" s="350"/>
      <c r="AQ20" s="245"/>
      <c r="AR20" s="245"/>
      <c r="AS20" s="245"/>
      <c r="AT20" s="245"/>
      <c r="AU20" s="245"/>
      <c r="AV20" s="245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9"/>
      <c r="BK20" s="351"/>
      <c r="BL20" s="352"/>
      <c r="BM20" s="352"/>
      <c r="BN20" s="352"/>
      <c r="BO20" s="352"/>
      <c r="BP20" s="352"/>
      <c r="BQ20" s="352"/>
      <c r="BR20" s="352"/>
      <c r="BS20" s="353"/>
      <c r="BT20" s="240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2"/>
      <c r="CQ20" s="243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2"/>
      <c r="DN20" s="464"/>
      <c r="DO20" s="460"/>
      <c r="DP20" s="460"/>
      <c r="DQ20" s="460"/>
      <c r="DR20" s="460"/>
      <c r="DS20" s="460"/>
      <c r="DT20" s="460"/>
      <c r="DU20" s="460"/>
      <c r="DV20" s="460"/>
      <c r="DW20" s="460"/>
      <c r="DX20" s="460"/>
      <c r="DY20" s="460"/>
      <c r="DZ20" s="460"/>
      <c r="EA20" s="460"/>
      <c r="EB20" s="460"/>
      <c r="EC20" s="460"/>
      <c r="ED20" s="460"/>
      <c r="EE20" s="460"/>
      <c r="EF20" s="460"/>
      <c r="EG20" s="460"/>
      <c r="EH20" s="460"/>
      <c r="EI20" s="460"/>
      <c r="EJ20" s="461"/>
      <c r="EK20" s="243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4"/>
    </row>
    <row r="21" spans="1:163" s="270" customFormat="1" ht="16.5" customHeight="1">
      <c r="A21" s="113"/>
      <c r="B21" s="2286"/>
      <c r="C21" s="2286"/>
      <c r="D21" s="2286"/>
      <c r="E21" s="2286"/>
      <c r="F21" s="2286"/>
      <c r="G21" s="2286"/>
      <c r="H21" s="2286"/>
      <c r="I21" s="2286"/>
      <c r="J21" s="2286"/>
      <c r="K21" s="2286"/>
      <c r="L21" s="2286"/>
      <c r="M21" s="2286"/>
      <c r="N21" s="2286"/>
      <c r="O21" s="2286"/>
      <c r="P21" s="2286"/>
      <c r="Q21" s="2286"/>
      <c r="R21" s="2286"/>
      <c r="S21" s="2286"/>
      <c r="T21" s="2286"/>
      <c r="U21" s="2286"/>
      <c r="V21" s="2286"/>
      <c r="W21" s="2286"/>
      <c r="X21" s="2286"/>
      <c r="Y21" s="2286"/>
      <c r="Z21" s="2286"/>
      <c r="AA21" s="2286"/>
      <c r="AB21" s="2286"/>
      <c r="AC21" s="2286"/>
      <c r="AD21" s="2286"/>
      <c r="AE21" s="2286"/>
      <c r="AF21" s="2286"/>
      <c r="AG21" s="2286"/>
      <c r="AH21" s="2286"/>
      <c r="AI21" s="2286"/>
      <c r="AJ21" s="2286"/>
      <c r="AK21" s="2286"/>
      <c r="AL21" s="2286"/>
      <c r="AM21" s="1144">
        <v>20</v>
      </c>
      <c r="AN21" s="1144"/>
      <c r="AO21" s="1144"/>
      <c r="AP21" s="1144"/>
      <c r="AQ21" s="528" t="s">
        <v>350</v>
      </c>
      <c r="AR21" s="528"/>
      <c r="AS21" s="528"/>
      <c r="AT21" s="528"/>
      <c r="AU21" s="528"/>
      <c r="AV21" s="528"/>
      <c r="AW21" s="2286" t="s">
        <v>160</v>
      </c>
      <c r="AX21" s="2286"/>
      <c r="AY21" s="2286"/>
      <c r="AZ21" s="2286"/>
      <c r="BA21" s="112"/>
      <c r="BB21" s="112"/>
      <c r="BC21" s="112"/>
      <c r="BD21" s="112"/>
      <c r="BE21" s="112"/>
      <c r="BF21" s="112"/>
      <c r="BG21" s="112"/>
      <c r="BH21" s="112"/>
      <c r="BI21" s="112"/>
      <c r="BJ21" s="114"/>
      <c r="BK21" s="448">
        <v>5920</v>
      </c>
      <c r="BL21" s="449"/>
      <c r="BM21" s="449"/>
      <c r="BN21" s="449"/>
      <c r="BO21" s="449"/>
      <c r="BP21" s="449"/>
      <c r="BQ21" s="449"/>
      <c r="BR21" s="449"/>
      <c r="BS21" s="2287"/>
      <c r="BT21" s="456">
        <f>BT25</f>
        <v>965530</v>
      </c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/>
      <c r="CF21" s="457"/>
      <c r="CG21" s="457"/>
      <c r="CH21" s="457"/>
      <c r="CI21" s="457"/>
      <c r="CJ21" s="457"/>
      <c r="CK21" s="457"/>
      <c r="CL21" s="457"/>
      <c r="CM21" s="457"/>
      <c r="CN21" s="457"/>
      <c r="CO21" s="457"/>
      <c r="CP21" s="458"/>
      <c r="CQ21" s="507">
        <f>CQ25</f>
        <v>0</v>
      </c>
      <c r="CR21" s="508"/>
      <c r="CS21" s="508"/>
      <c r="CT21" s="508"/>
      <c r="CU21" s="508"/>
      <c r="CV21" s="508"/>
      <c r="CW21" s="508"/>
      <c r="CX21" s="508"/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08"/>
      <c r="DK21" s="508"/>
      <c r="DL21" s="508"/>
      <c r="DM21" s="509"/>
      <c r="DN21" s="507">
        <f>DN25</f>
        <v>120691</v>
      </c>
      <c r="DO21" s="508"/>
      <c r="DP21" s="508"/>
      <c r="DQ21" s="508"/>
      <c r="DR21" s="508"/>
      <c r="DS21" s="508"/>
      <c r="DT21" s="508"/>
      <c r="DU21" s="508"/>
      <c r="DV21" s="508"/>
      <c r="DW21" s="508"/>
      <c r="DX21" s="508"/>
      <c r="DY21" s="508"/>
      <c r="DZ21" s="508"/>
      <c r="EA21" s="508"/>
      <c r="EB21" s="508"/>
      <c r="EC21" s="508"/>
      <c r="ED21" s="508"/>
      <c r="EE21" s="508"/>
      <c r="EF21" s="508"/>
      <c r="EG21" s="508"/>
      <c r="EH21" s="508"/>
      <c r="EI21" s="508"/>
      <c r="EJ21" s="509"/>
      <c r="EK21" s="507">
        <f>EK25</f>
        <v>844839</v>
      </c>
      <c r="EL21" s="508"/>
      <c r="EM21" s="508"/>
      <c r="EN21" s="508"/>
      <c r="EO21" s="508"/>
      <c r="EP21" s="508"/>
      <c r="EQ21" s="508"/>
      <c r="ER21" s="508"/>
      <c r="ES21" s="508"/>
      <c r="ET21" s="508"/>
      <c r="EU21" s="508"/>
      <c r="EV21" s="508"/>
      <c r="EW21" s="508"/>
      <c r="EX21" s="508"/>
      <c r="EY21" s="508"/>
      <c r="EZ21" s="508"/>
      <c r="FA21" s="508"/>
      <c r="FB21" s="508"/>
      <c r="FC21" s="508"/>
      <c r="FD21" s="508"/>
      <c r="FE21" s="508"/>
      <c r="FF21" s="508"/>
      <c r="FG21" s="992"/>
    </row>
    <row r="22" spans="1:163" s="270" customFormat="1" ht="3" customHeight="1">
      <c r="A22" s="113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258"/>
      <c r="AN22" s="258"/>
      <c r="AO22" s="258"/>
      <c r="AP22" s="258"/>
      <c r="AQ22" s="354"/>
      <c r="AR22" s="354"/>
      <c r="AS22" s="354"/>
      <c r="AT22" s="354"/>
      <c r="AU22" s="354"/>
      <c r="AV22" s="354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4"/>
      <c r="BK22" s="351"/>
      <c r="BL22" s="352"/>
      <c r="BM22" s="352"/>
      <c r="BN22" s="352"/>
      <c r="BO22" s="352"/>
      <c r="BP22" s="352"/>
      <c r="BQ22" s="352"/>
      <c r="BR22" s="352"/>
      <c r="BS22" s="353"/>
      <c r="BT22" s="240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2"/>
      <c r="CQ22" s="243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2"/>
      <c r="DN22" s="464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1"/>
      <c r="EK22" s="243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4"/>
    </row>
    <row r="23" spans="1:163" s="270" customFormat="1" ht="18" customHeight="1">
      <c r="A23" s="327"/>
      <c r="B23" s="355" t="s">
        <v>136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4"/>
      <c r="BK23" s="480"/>
      <c r="BL23" s="481"/>
      <c r="BM23" s="481"/>
      <c r="BN23" s="481"/>
      <c r="BO23" s="481"/>
      <c r="BP23" s="481"/>
      <c r="BQ23" s="481"/>
      <c r="BR23" s="481"/>
      <c r="BS23" s="481"/>
      <c r="BT23" s="2288">
        <v>844839</v>
      </c>
      <c r="BU23" s="2288"/>
      <c r="BV23" s="2288"/>
      <c r="BW23" s="2288"/>
      <c r="BX23" s="2288"/>
      <c r="BY23" s="2288"/>
      <c r="BZ23" s="2288"/>
      <c r="CA23" s="2288"/>
      <c r="CB23" s="2288"/>
      <c r="CC23" s="2288"/>
      <c r="CD23" s="2288"/>
      <c r="CE23" s="2288"/>
      <c r="CF23" s="2288"/>
      <c r="CG23" s="2288"/>
      <c r="CH23" s="2288"/>
      <c r="CI23" s="2288"/>
      <c r="CJ23" s="2288"/>
      <c r="CK23" s="2288"/>
      <c r="CL23" s="2288"/>
      <c r="CM23" s="2288"/>
      <c r="CN23" s="2288"/>
      <c r="CO23" s="2288"/>
      <c r="CP23" s="2288"/>
      <c r="CQ23" s="2288">
        <v>0</v>
      </c>
      <c r="CR23" s="2288"/>
      <c r="CS23" s="2288"/>
      <c r="CT23" s="2288"/>
      <c r="CU23" s="2288"/>
      <c r="CV23" s="2288"/>
      <c r="CW23" s="2288"/>
      <c r="CX23" s="2288"/>
      <c r="CY23" s="2288"/>
      <c r="CZ23" s="2288"/>
      <c r="DA23" s="2288"/>
      <c r="DB23" s="2288"/>
      <c r="DC23" s="2288"/>
      <c r="DD23" s="2288"/>
      <c r="DE23" s="2288"/>
      <c r="DF23" s="2288"/>
      <c r="DG23" s="2288"/>
      <c r="DH23" s="2288"/>
      <c r="DI23" s="2288"/>
      <c r="DJ23" s="2288"/>
      <c r="DK23" s="2288"/>
      <c r="DL23" s="2288"/>
      <c r="DM23" s="2288"/>
      <c r="DN23" s="2288">
        <v>120692</v>
      </c>
      <c r="DO23" s="2288"/>
      <c r="DP23" s="2288"/>
      <c r="DQ23" s="2288"/>
      <c r="DR23" s="2288"/>
      <c r="DS23" s="2288"/>
      <c r="DT23" s="2288"/>
      <c r="DU23" s="2288"/>
      <c r="DV23" s="2288"/>
      <c r="DW23" s="2288"/>
      <c r="DX23" s="2288"/>
      <c r="DY23" s="2288"/>
      <c r="DZ23" s="2288"/>
      <c r="EA23" s="2288"/>
      <c r="EB23" s="2288"/>
      <c r="EC23" s="2288"/>
      <c r="ED23" s="2288"/>
      <c r="EE23" s="2288"/>
      <c r="EF23" s="2288"/>
      <c r="EG23" s="2288"/>
      <c r="EH23" s="2288"/>
      <c r="EI23" s="2288"/>
      <c r="EJ23" s="2288"/>
      <c r="EK23" s="2288">
        <v>724147</v>
      </c>
      <c r="EL23" s="2288"/>
      <c r="EM23" s="2288"/>
      <c r="EN23" s="2288"/>
      <c r="EO23" s="2288"/>
      <c r="EP23" s="2288"/>
      <c r="EQ23" s="2288"/>
      <c r="ER23" s="2288"/>
      <c r="ES23" s="2288"/>
      <c r="ET23" s="2288"/>
      <c r="EU23" s="2288"/>
      <c r="EV23" s="2288"/>
      <c r="EW23" s="2288"/>
      <c r="EX23" s="2288"/>
      <c r="EY23" s="2288"/>
      <c r="EZ23" s="2288"/>
      <c r="FA23" s="2288"/>
      <c r="FB23" s="2288"/>
      <c r="FC23" s="2288"/>
      <c r="FD23" s="2288"/>
      <c r="FE23" s="2288"/>
      <c r="FF23" s="2288"/>
      <c r="FG23" s="2288"/>
    </row>
    <row r="24" spans="1:163" s="270" customFormat="1" ht="15" customHeight="1">
      <c r="A24" s="113"/>
      <c r="B24" s="2289" t="s">
        <v>331</v>
      </c>
      <c r="C24" s="2289"/>
      <c r="D24" s="2289"/>
      <c r="E24" s="2289"/>
      <c r="F24" s="2289"/>
      <c r="G24" s="2289"/>
      <c r="H24" s="2289"/>
      <c r="I24" s="2289"/>
      <c r="J24" s="2289"/>
      <c r="K24" s="2289"/>
      <c r="L24" s="2289"/>
      <c r="M24" s="2289"/>
      <c r="N24" s="2289"/>
      <c r="O24" s="2289"/>
      <c r="P24" s="2289"/>
      <c r="Q24" s="2289"/>
      <c r="R24" s="2289"/>
      <c r="S24" s="2289"/>
      <c r="T24" s="2289"/>
      <c r="U24" s="2289"/>
      <c r="V24" s="2289"/>
      <c r="W24" s="2289"/>
      <c r="X24" s="2289"/>
      <c r="Y24" s="2289"/>
      <c r="Z24" s="2289"/>
      <c r="AA24" s="2289"/>
      <c r="AB24" s="2289"/>
      <c r="AC24" s="2289"/>
      <c r="AD24" s="2289"/>
      <c r="AE24" s="2289"/>
      <c r="AF24" s="2289"/>
      <c r="AG24" s="2289"/>
      <c r="AH24" s="2289"/>
      <c r="AI24" s="2289"/>
      <c r="AJ24" s="2289"/>
      <c r="AK24" s="2289"/>
      <c r="AL24" s="2289"/>
      <c r="AM24" s="2291">
        <v>20</v>
      </c>
      <c r="AN24" s="2291"/>
      <c r="AO24" s="2291"/>
      <c r="AP24" s="2291"/>
      <c r="AQ24" s="544" t="s">
        <v>352</v>
      </c>
      <c r="AR24" s="544"/>
      <c r="AS24" s="544"/>
      <c r="AT24" s="544"/>
      <c r="AU24" s="544"/>
      <c r="AV24" s="544"/>
      <c r="AW24" s="2270" t="s">
        <v>157</v>
      </c>
      <c r="AX24" s="2270"/>
      <c r="AY24" s="2270"/>
      <c r="AZ24" s="2270"/>
      <c r="BA24" s="356"/>
      <c r="BB24" s="356"/>
      <c r="BC24" s="356"/>
      <c r="BD24" s="356"/>
      <c r="BE24" s="356"/>
      <c r="BF24" s="356"/>
      <c r="BG24" s="356"/>
      <c r="BH24" s="356"/>
      <c r="BI24" s="356"/>
      <c r="BJ24" s="357"/>
      <c r="BK24" s="448"/>
      <c r="BL24" s="449"/>
      <c r="BM24" s="449"/>
      <c r="BN24" s="449"/>
      <c r="BO24" s="449"/>
      <c r="BP24" s="449"/>
      <c r="BQ24" s="449"/>
      <c r="BR24" s="449"/>
      <c r="BS24" s="449"/>
      <c r="BT24" s="2288"/>
      <c r="BU24" s="2288"/>
      <c r="BV24" s="2288"/>
      <c r="BW24" s="2288"/>
      <c r="BX24" s="2288"/>
      <c r="BY24" s="2288"/>
      <c r="BZ24" s="2288"/>
      <c r="CA24" s="2288"/>
      <c r="CB24" s="2288"/>
      <c r="CC24" s="2288"/>
      <c r="CD24" s="2288"/>
      <c r="CE24" s="2288"/>
      <c r="CF24" s="2288"/>
      <c r="CG24" s="2288"/>
      <c r="CH24" s="2288"/>
      <c r="CI24" s="2288"/>
      <c r="CJ24" s="2288"/>
      <c r="CK24" s="2288"/>
      <c r="CL24" s="2288"/>
      <c r="CM24" s="2288"/>
      <c r="CN24" s="2288"/>
      <c r="CO24" s="2288"/>
      <c r="CP24" s="2288"/>
      <c r="CQ24" s="2288"/>
      <c r="CR24" s="2288"/>
      <c r="CS24" s="2288"/>
      <c r="CT24" s="2288"/>
      <c r="CU24" s="2288"/>
      <c r="CV24" s="2288"/>
      <c r="CW24" s="2288"/>
      <c r="CX24" s="2288"/>
      <c r="CY24" s="2288"/>
      <c r="CZ24" s="2288"/>
      <c r="DA24" s="2288"/>
      <c r="DB24" s="2288"/>
      <c r="DC24" s="2288"/>
      <c r="DD24" s="2288"/>
      <c r="DE24" s="2288"/>
      <c r="DF24" s="2288"/>
      <c r="DG24" s="2288"/>
      <c r="DH24" s="2288"/>
      <c r="DI24" s="2288"/>
      <c r="DJ24" s="2288"/>
      <c r="DK24" s="2288"/>
      <c r="DL24" s="2288"/>
      <c r="DM24" s="2288"/>
      <c r="DN24" s="2288"/>
      <c r="DO24" s="2288"/>
      <c r="DP24" s="2288"/>
      <c r="DQ24" s="2288"/>
      <c r="DR24" s="2288"/>
      <c r="DS24" s="2288"/>
      <c r="DT24" s="2288"/>
      <c r="DU24" s="2288"/>
      <c r="DV24" s="2288"/>
      <c r="DW24" s="2288"/>
      <c r="DX24" s="2288"/>
      <c r="DY24" s="2288"/>
      <c r="DZ24" s="2288"/>
      <c r="EA24" s="2288"/>
      <c r="EB24" s="2288"/>
      <c r="EC24" s="2288"/>
      <c r="ED24" s="2288"/>
      <c r="EE24" s="2288"/>
      <c r="EF24" s="2288"/>
      <c r="EG24" s="2288"/>
      <c r="EH24" s="2288"/>
      <c r="EI24" s="2288"/>
      <c r="EJ24" s="2288"/>
      <c r="EK24" s="2288"/>
      <c r="EL24" s="2288"/>
      <c r="EM24" s="2288"/>
      <c r="EN24" s="2288"/>
      <c r="EO24" s="2288"/>
      <c r="EP24" s="2288"/>
      <c r="EQ24" s="2288"/>
      <c r="ER24" s="2288"/>
      <c r="ES24" s="2288"/>
      <c r="ET24" s="2288"/>
      <c r="EU24" s="2288"/>
      <c r="EV24" s="2288"/>
      <c r="EW24" s="2288"/>
      <c r="EX24" s="2288"/>
      <c r="EY24" s="2288"/>
      <c r="EZ24" s="2288"/>
      <c r="FA24" s="2288"/>
      <c r="FB24" s="2288"/>
      <c r="FC24" s="2288"/>
      <c r="FD24" s="2288"/>
      <c r="FE24" s="2288"/>
      <c r="FF24" s="2288"/>
      <c r="FG24" s="2288"/>
    </row>
    <row r="25" spans="1:163" s="270" customFormat="1" ht="18" customHeight="1">
      <c r="A25" s="113"/>
      <c r="B25" s="2290"/>
      <c r="C25" s="2290"/>
      <c r="D25" s="2290"/>
      <c r="E25" s="2290"/>
      <c r="F25" s="2290"/>
      <c r="G25" s="2290"/>
      <c r="H25" s="2290"/>
      <c r="I25" s="2290"/>
      <c r="J25" s="2290"/>
      <c r="K25" s="2290"/>
      <c r="L25" s="2290"/>
      <c r="M25" s="2290"/>
      <c r="N25" s="2290"/>
      <c r="O25" s="2290"/>
      <c r="P25" s="2290"/>
      <c r="Q25" s="2290"/>
      <c r="R25" s="2290"/>
      <c r="S25" s="2290"/>
      <c r="T25" s="2290"/>
      <c r="U25" s="2290"/>
      <c r="V25" s="2290"/>
      <c r="W25" s="2290"/>
      <c r="X25" s="2290"/>
      <c r="Y25" s="2290"/>
      <c r="Z25" s="2290"/>
      <c r="AA25" s="2290"/>
      <c r="AB25" s="2290"/>
      <c r="AC25" s="2290"/>
      <c r="AD25" s="2290"/>
      <c r="AE25" s="2290"/>
      <c r="AF25" s="2290"/>
      <c r="AG25" s="2290"/>
      <c r="AH25" s="2290"/>
      <c r="AI25" s="2290"/>
      <c r="AJ25" s="2290"/>
      <c r="AK25" s="2290"/>
      <c r="AL25" s="2290"/>
      <c r="AM25" s="2291">
        <v>20</v>
      </c>
      <c r="AN25" s="2291"/>
      <c r="AO25" s="2291"/>
      <c r="AP25" s="2291"/>
      <c r="AQ25" s="544" t="s">
        <v>350</v>
      </c>
      <c r="AR25" s="544"/>
      <c r="AS25" s="544"/>
      <c r="AT25" s="544"/>
      <c r="AU25" s="544"/>
      <c r="AV25" s="544"/>
      <c r="AW25" s="2270" t="s">
        <v>160</v>
      </c>
      <c r="AX25" s="2270"/>
      <c r="AY25" s="2270"/>
      <c r="AZ25" s="2270"/>
      <c r="BA25" s="356"/>
      <c r="BB25" s="356"/>
      <c r="BC25" s="356"/>
      <c r="BD25" s="356"/>
      <c r="BE25" s="356"/>
      <c r="BF25" s="356"/>
      <c r="BG25" s="356"/>
      <c r="BH25" s="356"/>
      <c r="BI25" s="356"/>
      <c r="BJ25" s="357"/>
      <c r="BK25" s="403"/>
      <c r="BL25" s="404"/>
      <c r="BM25" s="404"/>
      <c r="BN25" s="404"/>
      <c r="BO25" s="404"/>
      <c r="BP25" s="404"/>
      <c r="BQ25" s="404"/>
      <c r="BR25" s="404"/>
      <c r="BS25" s="405"/>
      <c r="BT25" s="2288">
        <v>965530</v>
      </c>
      <c r="BU25" s="2288"/>
      <c r="BV25" s="2288"/>
      <c r="BW25" s="2288"/>
      <c r="BX25" s="2288"/>
      <c r="BY25" s="2288"/>
      <c r="BZ25" s="2288"/>
      <c r="CA25" s="2288"/>
      <c r="CB25" s="2288"/>
      <c r="CC25" s="2288"/>
      <c r="CD25" s="2288"/>
      <c r="CE25" s="2288"/>
      <c r="CF25" s="2288"/>
      <c r="CG25" s="2288"/>
      <c r="CH25" s="2288"/>
      <c r="CI25" s="2288"/>
      <c r="CJ25" s="2288"/>
      <c r="CK25" s="2288"/>
      <c r="CL25" s="2288"/>
      <c r="CM25" s="2288"/>
      <c r="CN25" s="2288"/>
      <c r="CO25" s="2288"/>
      <c r="CP25" s="2288"/>
      <c r="CQ25" s="2288">
        <v>0</v>
      </c>
      <c r="CR25" s="2288"/>
      <c r="CS25" s="2288"/>
      <c r="CT25" s="2288"/>
      <c r="CU25" s="2288"/>
      <c r="CV25" s="2288"/>
      <c r="CW25" s="2288"/>
      <c r="CX25" s="2288"/>
      <c r="CY25" s="2288"/>
      <c r="CZ25" s="2288"/>
      <c r="DA25" s="2288"/>
      <c r="DB25" s="2288"/>
      <c r="DC25" s="2288"/>
      <c r="DD25" s="2288"/>
      <c r="DE25" s="2288"/>
      <c r="DF25" s="2288"/>
      <c r="DG25" s="2288"/>
      <c r="DH25" s="2288"/>
      <c r="DI25" s="2288"/>
      <c r="DJ25" s="2288"/>
      <c r="DK25" s="2288"/>
      <c r="DL25" s="2288"/>
      <c r="DM25" s="2288"/>
      <c r="DN25" s="2288">
        <v>120691</v>
      </c>
      <c r="DO25" s="2288"/>
      <c r="DP25" s="2288"/>
      <c r="DQ25" s="2288"/>
      <c r="DR25" s="2288"/>
      <c r="DS25" s="2288"/>
      <c r="DT25" s="2288"/>
      <c r="DU25" s="2288"/>
      <c r="DV25" s="2288"/>
      <c r="DW25" s="2288"/>
      <c r="DX25" s="2288"/>
      <c r="DY25" s="2288"/>
      <c r="DZ25" s="2288"/>
      <c r="EA25" s="2288"/>
      <c r="EB25" s="2288"/>
      <c r="EC25" s="2288"/>
      <c r="ED25" s="2288"/>
      <c r="EE25" s="2288"/>
      <c r="EF25" s="2288"/>
      <c r="EG25" s="2288"/>
      <c r="EH25" s="2288"/>
      <c r="EI25" s="2288"/>
      <c r="EJ25" s="2288"/>
      <c r="EK25" s="2288">
        <v>844839</v>
      </c>
      <c r="EL25" s="2288"/>
      <c r="EM25" s="2288"/>
      <c r="EN25" s="2288"/>
      <c r="EO25" s="2288"/>
      <c r="EP25" s="2288"/>
      <c r="EQ25" s="2288"/>
      <c r="ER25" s="2288"/>
      <c r="ES25" s="2288"/>
      <c r="ET25" s="2288"/>
      <c r="EU25" s="2288"/>
      <c r="EV25" s="2288"/>
      <c r="EW25" s="2288"/>
      <c r="EX25" s="2288"/>
      <c r="EY25" s="2288"/>
      <c r="EZ25" s="2288"/>
      <c r="FA25" s="2288"/>
      <c r="FB25" s="2288"/>
      <c r="FC25" s="2288"/>
      <c r="FD25" s="2288"/>
      <c r="FE25" s="2288"/>
      <c r="FF25" s="2288"/>
      <c r="FG25" s="2288"/>
    </row>
    <row r="26" spans="1:163" s="270" customFormat="1" ht="3" customHeight="1">
      <c r="A26" s="271"/>
      <c r="BK26" s="347"/>
      <c r="BL26" s="347"/>
      <c r="BM26" s="347"/>
      <c r="BN26" s="347"/>
      <c r="BO26" s="347"/>
      <c r="BP26" s="347"/>
      <c r="BQ26" s="347"/>
      <c r="BR26" s="347"/>
      <c r="BS26" s="347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3"/>
      <c r="ET26" s="273"/>
      <c r="EU26" s="273"/>
      <c r="EV26" s="273"/>
      <c r="EW26" s="273"/>
      <c r="EX26" s="273"/>
      <c r="EY26" s="273"/>
      <c r="EZ26" s="273"/>
      <c r="FA26" s="273"/>
      <c r="FB26" s="273"/>
      <c r="FC26" s="273"/>
      <c r="FD26" s="273"/>
      <c r="FE26" s="273"/>
      <c r="FF26" s="273"/>
      <c r="FG26" s="273"/>
    </row>
    <row r="27" spans="1:163" s="270" customFormat="1" ht="15" customHeight="1"/>
    <row r="28" spans="1:163" s="71" customFormat="1" ht="15" customHeight="1">
      <c r="A28" s="70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C28" s="75"/>
      <c r="BD28" s="75"/>
      <c r="BF28" s="250" t="s">
        <v>72</v>
      </c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</row>
    <row r="29" spans="1:163" s="247" customFormat="1" ht="15" customHeight="1">
      <c r="A29" s="247" t="s">
        <v>73</v>
      </c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E29" s="417" t="s">
        <v>398</v>
      </c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F29" s="94" t="s">
        <v>74</v>
      </c>
      <c r="BP29" s="417"/>
      <c r="BQ29" s="417"/>
      <c r="BR29" s="417"/>
      <c r="BS29" s="417"/>
      <c r="BT29" s="417"/>
      <c r="BU29" s="417"/>
      <c r="BV29" s="417"/>
      <c r="BW29" s="417"/>
      <c r="BX29" s="417"/>
      <c r="BY29" s="417"/>
      <c r="BZ29" s="417"/>
      <c r="CA29" s="417"/>
      <c r="CB29" s="417"/>
      <c r="CC29" s="417"/>
      <c r="CD29" s="417"/>
      <c r="CF29" s="417" t="s">
        <v>399</v>
      </c>
      <c r="CG29" s="417"/>
      <c r="CH29" s="417"/>
      <c r="CI29" s="417"/>
      <c r="CJ29" s="417"/>
      <c r="CK29" s="417"/>
      <c r="CL29" s="417"/>
      <c r="CM29" s="417"/>
      <c r="CN29" s="417"/>
      <c r="CO29" s="417"/>
      <c r="CP29" s="417"/>
      <c r="CQ29" s="417"/>
      <c r="CR29" s="417"/>
      <c r="CS29" s="417"/>
      <c r="CT29" s="417"/>
      <c r="CU29" s="417"/>
      <c r="CV29" s="417"/>
      <c r="CW29" s="417"/>
      <c r="CX29" s="417"/>
      <c r="CY29" s="417"/>
      <c r="CZ29" s="417"/>
      <c r="DA29" s="417"/>
    </row>
    <row r="30" spans="1:163" s="23" customFormat="1" ht="15" customHeight="1">
      <c r="O30" s="1014" t="s">
        <v>75</v>
      </c>
      <c r="P30" s="1014"/>
      <c r="Q30" s="1014"/>
      <c r="R30" s="1014"/>
      <c r="S30" s="1014"/>
      <c r="T30" s="1014"/>
      <c r="U30" s="1014"/>
      <c r="V30" s="1014"/>
      <c r="W30" s="1014"/>
      <c r="X30" s="1014"/>
      <c r="Y30" s="1014"/>
      <c r="Z30" s="1014"/>
      <c r="AA30" s="1014"/>
      <c r="AB30" s="1014"/>
      <c r="AC30" s="1014"/>
      <c r="AE30" s="1014" t="s">
        <v>76</v>
      </c>
      <c r="AF30" s="1014"/>
      <c r="AG30" s="1014"/>
      <c r="AH30" s="1014"/>
      <c r="AI30" s="1014"/>
      <c r="AJ30" s="1014"/>
      <c r="AK30" s="1014"/>
      <c r="AL30" s="1014"/>
      <c r="AM30" s="1014"/>
      <c r="AN30" s="1014"/>
      <c r="AO30" s="1014"/>
      <c r="AP30" s="1014"/>
      <c r="AQ30" s="1014"/>
      <c r="AR30" s="1014"/>
      <c r="AS30" s="1014"/>
      <c r="AT30" s="1014"/>
      <c r="AU30" s="1014"/>
      <c r="AV30" s="1014"/>
      <c r="AW30" s="1014"/>
      <c r="AX30" s="1014"/>
      <c r="AY30" s="1014"/>
      <c r="AZ30" s="1014"/>
      <c r="BA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1014" t="s">
        <v>75</v>
      </c>
      <c r="BQ30" s="1014"/>
      <c r="BR30" s="1014"/>
      <c r="BS30" s="1014"/>
      <c r="BT30" s="1014"/>
      <c r="BU30" s="1014"/>
      <c r="BV30" s="1014"/>
      <c r="BW30" s="1014"/>
      <c r="BX30" s="1014"/>
      <c r="BY30" s="1014"/>
      <c r="BZ30" s="1014"/>
      <c r="CA30" s="1014"/>
      <c r="CB30" s="1014"/>
      <c r="CC30" s="1014"/>
      <c r="CD30" s="1014"/>
      <c r="CF30" s="1014" t="s">
        <v>76</v>
      </c>
      <c r="CG30" s="1014"/>
      <c r="CH30" s="1014"/>
      <c r="CI30" s="1014"/>
      <c r="CJ30" s="1014"/>
      <c r="CK30" s="1014"/>
      <c r="CL30" s="1014"/>
      <c r="CM30" s="1014"/>
      <c r="CN30" s="1014"/>
      <c r="CO30" s="1014"/>
      <c r="CP30" s="1014"/>
      <c r="CQ30" s="1014"/>
      <c r="CR30" s="1014"/>
      <c r="CS30" s="1014"/>
      <c r="CT30" s="1014"/>
      <c r="CU30" s="1014"/>
      <c r="CV30" s="1014"/>
      <c r="CW30" s="1014"/>
      <c r="CX30" s="1014"/>
      <c r="CY30" s="1014"/>
      <c r="CZ30" s="1014"/>
      <c r="DA30" s="1014"/>
    </row>
    <row r="31" spans="1:163" s="4" customFormat="1" ht="15" customHeight="1"/>
    <row r="32" spans="1:163" s="247" customFormat="1" ht="15" customHeight="1">
      <c r="B32" s="414" t="s">
        <v>77</v>
      </c>
      <c r="C32" s="414"/>
      <c r="D32" s="415" t="s">
        <v>614</v>
      </c>
      <c r="E32" s="415"/>
      <c r="F32" s="415"/>
      <c r="G32" s="415"/>
      <c r="H32" s="701" t="s">
        <v>77</v>
      </c>
      <c r="I32" s="701"/>
      <c r="J32" s="415" t="s">
        <v>400</v>
      </c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4">
        <v>20</v>
      </c>
      <c r="AB32" s="414"/>
      <c r="AC32" s="414"/>
      <c r="AD32" s="414"/>
      <c r="AE32" s="418" t="s">
        <v>359</v>
      </c>
      <c r="AF32" s="418"/>
      <c r="AG32" s="418"/>
      <c r="AH32" s="247" t="s">
        <v>9</v>
      </c>
      <c r="AL32" s="10"/>
    </row>
    <row r="33" spans="1:256" s="4" customFormat="1" ht="15" customHeight="1"/>
    <row r="34" spans="1:256" s="270" customFormat="1" ht="15" customHeight="1">
      <c r="C34" s="358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  <c r="BF34" s="359"/>
      <c r="BG34" s="359"/>
      <c r="BH34" s="359"/>
      <c r="BI34" s="359"/>
      <c r="BJ34" s="359"/>
      <c r="BK34" s="359"/>
      <c r="BL34" s="359"/>
      <c r="BM34" s="359"/>
      <c r="BN34" s="359"/>
      <c r="BO34" s="359"/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/>
      <c r="CP34" s="359"/>
      <c r="CQ34" s="359"/>
      <c r="CR34" s="359"/>
      <c r="CS34" s="359"/>
      <c r="CT34" s="359"/>
      <c r="CU34" s="359"/>
      <c r="CV34" s="359"/>
      <c r="CW34" s="359"/>
      <c r="CX34" s="359"/>
      <c r="CY34" s="359"/>
      <c r="CZ34" s="359"/>
      <c r="DA34" s="359"/>
      <c r="DB34" s="359"/>
      <c r="DC34" s="359"/>
      <c r="DD34" s="359"/>
      <c r="DE34" s="359"/>
      <c r="DF34" s="359"/>
      <c r="DG34" s="359"/>
      <c r="DH34" s="359"/>
      <c r="DI34" s="359"/>
      <c r="DJ34" s="359"/>
      <c r="DK34" s="359"/>
      <c r="DL34" s="359"/>
      <c r="DM34" s="359"/>
      <c r="DN34" s="359"/>
      <c r="DO34" s="359"/>
      <c r="DP34" s="359"/>
      <c r="DQ34" s="359"/>
      <c r="DR34" s="359"/>
      <c r="DS34" s="359"/>
      <c r="DT34" s="359"/>
      <c r="DU34" s="359"/>
      <c r="DV34" s="359"/>
      <c r="DW34" s="359"/>
      <c r="DX34" s="359"/>
      <c r="DY34" s="359"/>
      <c r="DZ34" s="359"/>
      <c r="EA34" s="359"/>
      <c r="EB34" s="359"/>
      <c r="EC34" s="359"/>
      <c r="ED34" s="359"/>
      <c r="EE34" s="359"/>
      <c r="EF34" s="359"/>
      <c r="EG34" s="359"/>
      <c r="EH34" s="359"/>
      <c r="EI34" s="359"/>
      <c r="EJ34" s="359"/>
      <c r="EK34" s="359"/>
      <c r="EL34" s="358"/>
      <c r="EM34" s="358"/>
      <c r="EN34" s="358"/>
      <c r="EO34" s="358"/>
      <c r="EP34" s="358"/>
      <c r="EQ34" s="358"/>
      <c r="ER34" s="358"/>
      <c r="ES34" s="358"/>
      <c r="ET34" s="358"/>
      <c r="EU34" s="358"/>
      <c r="EV34" s="358"/>
      <c r="EW34" s="358"/>
      <c r="EX34" s="358"/>
      <c r="EY34" s="358"/>
      <c r="EZ34" s="358"/>
      <c r="FA34" s="358"/>
      <c r="FB34" s="358"/>
      <c r="FC34" s="358"/>
      <c r="FD34" s="358"/>
      <c r="FE34" s="358"/>
      <c r="FF34" s="358"/>
      <c r="FG34" s="358"/>
    </row>
    <row r="35" spans="1:256" s="270" customFormat="1" ht="15" customHeight="1"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>
        <v>2</v>
      </c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8"/>
      <c r="ES35" s="358"/>
      <c r="ET35" s="358"/>
      <c r="EU35" s="358"/>
      <c r="EV35" s="358"/>
      <c r="EW35" s="358"/>
      <c r="EX35" s="358"/>
      <c r="EY35" s="358"/>
      <c r="EZ35" s="358"/>
      <c r="FA35" s="358"/>
      <c r="FB35" s="358"/>
      <c r="FC35" s="358"/>
      <c r="FD35" s="358"/>
      <c r="FE35" s="358"/>
      <c r="FF35" s="358"/>
      <c r="FG35" s="358"/>
    </row>
    <row r="36" spans="1:256" s="270" customFormat="1" ht="15" customHeight="1">
      <c r="C36" s="358"/>
      <c r="D36" s="2292"/>
      <c r="E36" s="2292"/>
      <c r="F36" s="2292"/>
      <c r="G36" s="2292"/>
      <c r="H36" s="2292"/>
      <c r="I36" s="2292"/>
      <c r="J36" s="2292"/>
      <c r="K36" s="2292"/>
      <c r="L36" s="2292"/>
      <c r="M36" s="2292"/>
      <c r="N36" s="2292"/>
      <c r="O36" s="2292"/>
      <c r="P36" s="2292"/>
      <c r="Q36" s="2292"/>
      <c r="R36" s="2292"/>
      <c r="S36" s="2292"/>
      <c r="T36" s="2292"/>
      <c r="U36" s="2292"/>
      <c r="V36" s="2292"/>
      <c r="W36" s="2292"/>
      <c r="X36" s="2292"/>
      <c r="Y36" s="2292"/>
      <c r="Z36" s="2292"/>
      <c r="AA36" s="2292"/>
      <c r="AB36" s="2292"/>
      <c r="AC36" s="2292"/>
      <c r="AD36" s="2292"/>
      <c r="AE36" s="2292"/>
      <c r="AF36" s="2292"/>
      <c r="AG36" s="2292"/>
      <c r="AH36" s="2292"/>
      <c r="AI36" s="2292"/>
      <c r="AJ36" s="2292"/>
      <c r="AK36" s="2292"/>
      <c r="AL36" s="2292"/>
      <c r="AM36" s="2292"/>
      <c r="AN36" s="2292"/>
      <c r="AO36" s="2292"/>
      <c r="AP36" s="2292"/>
      <c r="AQ36" s="2292"/>
      <c r="AR36" s="2292"/>
      <c r="AS36" s="2292"/>
      <c r="AT36" s="2292"/>
      <c r="AU36" s="2292"/>
      <c r="AV36" s="2292"/>
      <c r="AW36" s="2292"/>
      <c r="AX36" s="2292"/>
      <c r="AY36" s="2292"/>
      <c r="AZ36" s="2292"/>
      <c r="BA36" s="2292"/>
      <c r="BB36" s="2292"/>
      <c r="BC36" s="2292"/>
      <c r="BD36" s="2292"/>
      <c r="BE36" s="2292"/>
      <c r="BF36" s="2292"/>
      <c r="BG36" s="2292"/>
      <c r="BH36" s="2292"/>
      <c r="BI36" s="2292"/>
      <c r="BJ36" s="2292"/>
      <c r="BK36" s="2292"/>
      <c r="BL36" s="2292"/>
      <c r="BM36" s="2292"/>
      <c r="BN36" s="2292"/>
      <c r="BO36" s="2292"/>
      <c r="BP36" s="2292"/>
      <c r="BQ36" s="2292"/>
      <c r="BR36" s="2292"/>
      <c r="BS36" s="2292"/>
      <c r="BT36" s="2292"/>
      <c r="BU36" s="2292"/>
      <c r="BV36" s="2292"/>
      <c r="BW36" s="2292"/>
      <c r="BX36" s="2292"/>
      <c r="BY36" s="2292"/>
      <c r="BZ36" s="2292"/>
      <c r="CA36" s="2292"/>
      <c r="CB36" s="2292"/>
      <c r="CC36" s="2292"/>
      <c r="CD36" s="2292"/>
      <c r="CE36" s="2292"/>
      <c r="CF36" s="2292"/>
      <c r="CG36" s="2292"/>
      <c r="CH36" s="2292"/>
      <c r="CI36" s="2292"/>
      <c r="CJ36" s="2292"/>
      <c r="CK36" s="2292"/>
      <c r="CL36" s="2292"/>
      <c r="CM36" s="2292"/>
      <c r="CN36" s="2292"/>
      <c r="CO36" s="2292"/>
      <c r="CP36" s="2292"/>
      <c r="CQ36" s="2292"/>
      <c r="CR36" s="2292"/>
      <c r="CS36" s="2292"/>
      <c r="CT36" s="2292"/>
      <c r="CU36" s="2292"/>
      <c r="CV36" s="2292"/>
      <c r="CW36" s="2292"/>
      <c r="CX36" s="2292"/>
      <c r="CY36" s="2292"/>
      <c r="CZ36" s="2292"/>
      <c r="DA36" s="2292"/>
      <c r="DB36" s="2292"/>
      <c r="DC36" s="2292"/>
      <c r="DD36" s="2292"/>
      <c r="DE36" s="2292"/>
      <c r="DF36" s="2292"/>
      <c r="DG36" s="2292"/>
      <c r="DH36" s="2292"/>
      <c r="DI36" s="2292"/>
      <c r="DJ36" s="2292"/>
      <c r="DK36" s="2292"/>
      <c r="DL36" s="2292"/>
      <c r="DM36" s="2292"/>
      <c r="DN36" s="2292"/>
      <c r="DO36" s="2292"/>
      <c r="DP36" s="2292"/>
      <c r="DQ36" s="2292"/>
      <c r="DR36" s="2292"/>
      <c r="DS36" s="2292"/>
      <c r="DT36" s="2292"/>
      <c r="DU36" s="2292"/>
      <c r="DV36" s="2292"/>
      <c r="DW36" s="2292"/>
      <c r="DX36" s="2292"/>
      <c r="DY36" s="2292"/>
      <c r="DZ36" s="2292"/>
      <c r="EA36" s="2292"/>
      <c r="EB36" s="2292"/>
      <c r="EC36" s="2292"/>
      <c r="ED36" s="2292"/>
      <c r="EE36" s="2292"/>
      <c r="EF36" s="2292"/>
      <c r="EG36" s="2292"/>
      <c r="EH36" s="2292"/>
      <c r="EI36" s="2292"/>
      <c r="EJ36" s="2292"/>
      <c r="EK36" s="2292"/>
      <c r="EL36" s="358"/>
      <c r="EM36" s="358"/>
      <c r="EN36" s="358"/>
      <c r="EO36" s="358"/>
      <c r="EP36" s="358"/>
      <c r="EQ36" s="358"/>
      <c r="ER36" s="358"/>
      <c r="ES36" s="358"/>
      <c r="ET36" s="358"/>
      <c r="EU36" s="358"/>
      <c r="EV36" s="358"/>
      <c r="EW36" s="358"/>
      <c r="EX36" s="358"/>
      <c r="EY36" s="358"/>
      <c r="EZ36" s="358"/>
      <c r="FA36" s="358"/>
      <c r="FB36" s="358"/>
      <c r="FC36" s="358"/>
      <c r="FD36" s="358"/>
      <c r="FE36" s="358"/>
      <c r="FF36" s="358"/>
      <c r="FG36" s="358"/>
    </row>
    <row r="37" spans="1:256" s="270" customFormat="1" ht="15" customHeight="1"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8"/>
      <c r="DN37" s="358"/>
      <c r="DO37" s="358"/>
      <c r="DP37" s="358"/>
      <c r="DQ37" s="358"/>
      <c r="DR37" s="358"/>
      <c r="DS37" s="358"/>
      <c r="DT37" s="358"/>
      <c r="DU37" s="358"/>
      <c r="DV37" s="358"/>
      <c r="DW37" s="358"/>
      <c r="DX37" s="358"/>
      <c r="DY37" s="358"/>
      <c r="DZ37" s="358"/>
      <c r="EA37" s="358"/>
      <c r="EB37" s="358"/>
      <c r="EC37" s="358"/>
      <c r="ED37" s="358"/>
      <c r="EE37" s="358"/>
      <c r="EF37" s="358"/>
      <c r="EG37" s="358"/>
      <c r="EH37" s="358"/>
      <c r="EI37" s="358"/>
      <c r="EJ37" s="358"/>
      <c r="EK37" s="358"/>
      <c r="EL37" s="358"/>
      <c r="EM37" s="358"/>
      <c r="EN37" s="358"/>
      <c r="EO37" s="358"/>
      <c r="EP37" s="358"/>
      <c r="EQ37" s="358"/>
      <c r="ER37" s="358"/>
      <c r="ES37" s="358"/>
      <c r="ET37" s="358"/>
      <c r="EU37" s="358"/>
      <c r="EV37" s="358"/>
      <c r="EW37" s="358"/>
      <c r="EX37" s="358"/>
      <c r="EY37" s="358"/>
      <c r="EZ37" s="358"/>
      <c r="FA37" s="358"/>
      <c r="FB37" s="358"/>
      <c r="FC37" s="358"/>
      <c r="FD37" s="358"/>
      <c r="FE37" s="358"/>
      <c r="FF37" s="358"/>
      <c r="FG37" s="358"/>
    </row>
    <row r="38" spans="1:256" s="270" customFormat="1" ht="15" customHeight="1"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8"/>
      <c r="CP38" s="358"/>
      <c r="CQ38" s="358"/>
      <c r="CR38" s="358"/>
      <c r="CS38" s="358"/>
      <c r="CT38" s="358"/>
      <c r="CU38" s="358"/>
      <c r="CV38" s="358"/>
      <c r="CW38" s="358"/>
      <c r="CX38" s="358"/>
      <c r="CY38" s="358"/>
      <c r="CZ38" s="358"/>
      <c r="DA38" s="358"/>
      <c r="DB38" s="358"/>
      <c r="DC38" s="358"/>
      <c r="DD38" s="358"/>
      <c r="DE38" s="358"/>
      <c r="DF38" s="358"/>
      <c r="DG38" s="358"/>
      <c r="DH38" s="358"/>
      <c r="DI38" s="358"/>
      <c r="DJ38" s="358"/>
      <c r="DK38" s="358"/>
      <c r="DL38" s="358"/>
      <c r="DM38" s="358"/>
      <c r="DN38" s="358"/>
      <c r="DO38" s="358"/>
      <c r="DP38" s="358"/>
      <c r="DQ38" s="358"/>
      <c r="DR38" s="358"/>
      <c r="DS38" s="358"/>
      <c r="DT38" s="358"/>
      <c r="DU38" s="358"/>
      <c r="DV38" s="358"/>
      <c r="DW38" s="358"/>
      <c r="DX38" s="358"/>
      <c r="DY38" s="358"/>
      <c r="DZ38" s="358"/>
      <c r="EA38" s="358"/>
      <c r="EB38" s="358"/>
      <c r="EC38" s="358"/>
      <c r="ED38" s="358"/>
      <c r="EE38" s="358"/>
      <c r="EF38" s="358"/>
      <c r="EG38" s="358"/>
      <c r="EH38" s="358"/>
      <c r="EI38" s="358"/>
      <c r="EJ38" s="358"/>
      <c r="EK38" s="358"/>
      <c r="EL38" s="358"/>
      <c r="EM38" s="358"/>
      <c r="EN38" s="358"/>
      <c r="EO38" s="358"/>
      <c r="EP38" s="358"/>
      <c r="EQ38" s="358"/>
      <c r="ER38" s="358"/>
      <c r="ES38" s="358"/>
      <c r="ET38" s="358"/>
      <c r="EU38" s="358"/>
      <c r="EV38" s="358"/>
      <c r="EW38" s="358"/>
      <c r="EX38" s="358"/>
      <c r="EY38" s="358"/>
      <c r="EZ38" s="358"/>
      <c r="FA38" s="358"/>
      <c r="FB38" s="358"/>
      <c r="FC38" s="358"/>
      <c r="FD38" s="358"/>
      <c r="FE38" s="358"/>
      <c r="FF38" s="358"/>
      <c r="FG38" s="358"/>
    </row>
    <row r="39" spans="1:256" s="270" customFormat="1" ht="15" customHeight="1"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8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58"/>
      <c r="CT39" s="358"/>
      <c r="CU39" s="358"/>
      <c r="CV39" s="358"/>
      <c r="CW39" s="358"/>
      <c r="CX39" s="358"/>
      <c r="CY39" s="358"/>
      <c r="CZ39" s="358"/>
      <c r="DA39" s="358"/>
      <c r="DB39" s="358"/>
      <c r="DC39" s="358"/>
      <c r="DD39" s="358"/>
      <c r="DE39" s="358"/>
      <c r="DF39" s="358"/>
      <c r="DG39" s="358"/>
      <c r="DH39" s="358"/>
      <c r="DI39" s="358"/>
      <c r="DJ39" s="358"/>
      <c r="DK39" s="358"/>
      <c r="DL39" s="358"/>
      <c r="DM39" s="358"/>
      <c r="DN39" s="358"/>
      <c r="DO39" s="358"/>
      <c r="DP39" s="358"/>
      <c r="DQ39" s="358"/>
      <c r="DR39" s="358"/>
      <c r="DS39" s="358"/>
      <c r="DT39" s="358"/>
      <c r="DU39" s="358"/>
      <c r="DV39" s="358"/>
      <c r="DW39" s="358"/>
      <c r="DX39" s="358"/>
      <c r="DY39" s="358"/>
      <c r="DZ39" s="358"/>
      <c r="EA39" s="358"/>
      <c r="EB39" s="358"/>
      <c r="EC39" s="358"/>
      <c r="ED39" s="358"/>
      <c r="EE39" s="358"/>
      <c r="EF39" s="358"/>
      <c r="EG39" s="358"/>
      <c r="EH39" s="358"/>
      <c r="EI39" s="358"/>
      <c r="EJ39" s="358"/>
      <c r="EK39" s="358"/>
      <c r="EL39" s="358"/>
      <c r="EM39" s="358"/>
      <c r="EN39" s="358"/>
      <c r="EO39" s="358"/>
      <c r="EP39" s="358"/>
      <c r="EQ39" s="358"/>
      <c r="ER39" s="358"/>
      <c r="ES39" s="358"/>
      <c r="ET39" s="358"/>
      <c r="EU39" s="358"/>
      <c r="EV39" s="358"/>
      <c r="EW39" s="358"/>
      <c r="EX39" s="358"/>
      <c r="EY39" s="358"/>
      <c r="EZ39" s="358"/>
      <c r="FA39" s="358"/>
      <c r="FB39" s="358"/>
      <c r="FC39" s="358"/>
      <c r="FD39" s="358"/>
      <c r="FE39" s="358"/>
      <c r="FF39" s="358"/>
      <c r="FG39" s="358"/>
    </row>
    <row r="40" spans="1:256" s="135" customFormat="1" ht="12.75">
      <c r="A40" s="270"/>
      <c r="B40" s="270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  <c r="CT40" s="358"/>
      <c r="CU40" s="358"/>
      <c r="CV40" s="358"/>
      <c r="CW40" s="358"/>
      <c r="CX40" s="358"/>
      <c r="CY40" s="358"/>
      <c r="CZ40" s="358"/>
      <c r="DA40" s="358"/>
      <c r="DB40" s="358"/>
      <c r="DC40" s="358"/>
      <c r="DD40" s="358"/>
      <c r="DE40" s="358"/>
      <c r="DF40" s="358"/>
      <c r="DG40" s="358"/>
      <c r="DH40" s="358"/>
      <c r="DI40" s="358"/>
      <c r="DJ40" s="358"/>
      <c r="DK40" s="358"/>
      <c r="DL40" s="358"/>
      <c r="DM40" s="358"/>
      <c r="DN40" s="358"/>
      <c r="DO40" s="358"/>
      <c r="DP40" s="358"/>
      <c r="DQ40" s="358"/>
      <c r="DR40" s="358"/>
      <c r="DS40" s="358"/>
      <c r="DT40" s="358"/>
      <c r="DU40" s="358"/>
      <c r="DV40" s="358"/>
      <c r="DW40" s="358"/>
      <c r="DX40" s="358"/>
      <c r="DY40" s="358"/>
      <c r="DZ40" s="358"/>
      <c r="EA40" s="358"/>
      <c r="EB40" s="358"/>
      <c r="EC40" s="358"/>
      <c r="ED40" s="358"/>
      <c r="EE40" s="358"/>
      <c r="EF40" s="358"/>
      <c r="EG40" s="358"/>
      <c r="EH40" s="358"/>
      <c r="EI40" s="358"/>
      <c r="EJ40" s="358"/>
      <c r="EK40" s="358"/>
      <c r="EL40" s="358"/>
      <c r="EM40" s="358"/>
      <c r="EN40" s="358"/>
      <c r="EO40" s="358"/>
      <c r="EP40" s="358"/>
      <c r="EQ40" s="358"/>
      <c r="ER40" s="358"/>
      <c r="ES40" s="358"/>
      <c r="ET40" s="358"/>
      <c r="EU40" s="358"/>
      <c r="EV40" s="358"/>
      <c r="EW40" s="358"/>
      <c r="EX40" s="358"/>
      <c r="EY40" s="358"/>
      <c r="EZ40" s="358"/>
      <c r="FA40" s="358"/>
      <c r="FB40" s="358"/>
      <c r="FC40" s="358"/>
      <c r="FD40" s="358"/>
      <c r="FE40" s="358"/>
      <c r="FF40" s="358"/>
      <c r="FG40" s="358"/>
      <c r="FH40" s="270"/>
      <c r="FI40" s="270"/>
      <c r="FJ40" s="270"/>
      <c r="FK40" s="270"/>
      <c r="FL40" s="270"/>
      <c r="FM40" s="270"/>
      <c r="FN40" s="270"/>
      <c r="FO40" s="270"/>
      <c r="FP40" s="270"/>
      <c r="FQ40" s="270"/>
      <c r="FR40" s="270"/>
      <c r="FS40" s="270"/>
      <c r="FT40" s="270"/>
      <c r="FU40" s="270"/>
      <c r="FV40" s="270"/>
      <c r="FW40" s="270"/>
      <c r="FX40" s="270"/>
      <c r="FY40" s="270"/>
      <c r="FZ40" s="270"/>
      <c r="GA40" s="270"/>
      <c r="GB40" s="270"/>
      <c r="GC40" s="270"/>
      <c r="GD40" s="270"/>
      <c r="GE40" s="270"/>
      <c r="GF40" s="270"/>
      <c r="GG40" s="270"/>
      <c r="GH40" s="270"/>
      <c r="GI40" s="270"/>
      <c r="GJ40" s="270"/>
      <c r="GK40" s="270"/>
      <c r="GL40" s="270"/>
      <c r="GM40" s="270"/>
      <c r="GN40" s="270"/>
      <c r="GO40" s="270"/>
      <c r="GP40" s="270"/>
      <c r="GQ40" s="270"/>
      <c r="GR40" s="270"/>
      <c r="GS40" s="270"/>
      <c r="GT40" s="270"/>
      <c r="GU40" s="270"/>
      <c r="GV40" s="270"/>
      <c r="GW40" s="270"/>
      <c r="GX40" s="270"/>
      <c r="GY40" s="270"/>
      <c r="GZ40" s="270"/>
      <c r="HA40" s="270"/>
      <c r="HB40" s="270"/>
      <c r="HC40" s="270"/>
      <c r="HD40" s="270"/>
      <c r="HE40" s="270"/>
      <c r="HF40" s="270"/>
      <c r="HG40" s="270"/>
      <c r="HH40" s="270"/>
      <c r="HI40" s="270"/>
      <c r="HJ40" s="270"/>
      <c r="HK40" s="270"/>
      <c r="HL40" s="270"/>
      <c r="HM40" s="270"/>
      <c r="HN40" s="270"/>
      <c r="HO40" s="270"/>
      <c r="HP40" s="270"/>
      <c r="HQ40" s="270"/>
      <c r="HR40" s="270"/>
      <c r="HS40" s="270"/>
      <c r="HT40" s="270"/>
      <c r="HU40" s="270"/>
      <c r="HV40" s="270"/>
      <c r="HW40" s="270"/>
      <c r="HX40" s="270"/>
      <c r="HY40" s="270"/>
      <c r="HZ40" s="270"/>
      <c r="IA40" s="270"/>
      <c r="IB40" s="270"/>
      <c r="IC40" s="270"/>
      <c r="ID40" s="270"/>
      <c r="IE40" s="270"/>
      <c r="IF40" s="270"/>
      <c r="IG40" s="270"/>
      <c r="IH40" s="270"/>
      <c r="II40" s="270"/>
      <c r="IJ40" s="270"/>
      <c r="IK40" s="270"/>
      <c r="IL40" s="270"/>
      <c r="IM40" s="270"/>
      <c r="IN40" s="270"/>
      <c r="IO40" s="270"/>
      <c r="IP40" s="270"/>
      <c r="IQ40" s="270"/>
      <c r="IR40" s="270"/>
      <c r="IS40" s="270"/>
      <c r="IT40" s="270"/>
      <c r="IU40" s="270"/>
      <c r="IV40" s="270"/>
    </row>
    <row r="41" spans="1:256" s="135" customFormat="1" ht="12.75">
      <c r="A41" s="270"/>
      <c r="B41" s="270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  <c r="CT41" s="358"/>
      <c r="CU41" s="358"/>
      <c r="CV41" s="358"/>
      <c r="CW41" s="358"/>
      <c r="CX41" s="358"/>
      <c r="CY41" s="358"/>
      <c r="CZ41" s="358"/>
      <c r="DA41" s="358"/>
      <c r="DB41" s="358"/>
      <c r="DC41" s="358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58"/>
      <c r="DQ41" s="358"/>
      <c r="DR41" s="358"/>
      <c r="DS41" s="358"/>
      <c r="DT41" s="358"/>
      <c r="DU41" s="358"/>
      <c r="DV41" s="358"/>
      <c r="DW41" s="358"/>
      <c r="DX41" s="358"/>
      <c r="DY41" s="358"/>
      <c r="DZ41" s="358"/>
      <c r="EA41" s="358"/>
      <c r="EB41" s="358"/>
      <c r="EC41" s="358"/>
      <c r="ED41" s="358"/>
      <c r="EE41" s="358"/>
      <c r="EF41" s="358"/>
      <c r="EG41" s="358"/>
      <c r="EH41" s="358"/>
      <c r="EI41" s="358"/>
      <c r="EJ41" s="358"/>
      <c r="EK41" s="358"/>
      <c r="EL41" s="358"/>
      <c r="EM41" s="358"/>
      <c r="EN41" s="358"/>
      <c r="EO41" s="358"/>
      <c r="EP41" s="358"/>
      <c r="EQ41" s="358"/>
      <c r="ER41" s="358"/>
      <c r="ES41" s="358"/>
      <c r="ET41" s="358"/>
      <c r="EU41" s="358"/>
      <c r="EV41" s="358"/>
      <c r="EW41" s="358"/>
      <c r="EX41" s="358"/>
      <c r="EY41" s="358"/>
      <c r="EZ41" s="358"/>
      <c r="FA41" s="358"/>
      <c r="FB41" s="358"/>
      <c r="FC41" s="358"/>
      <c r="FD41" s="358"/>
      <c r="FE41" s="358"/>
      <c r="FF41" s="358"/>
      <c r="FG41" s="358"/>
      <c r="FH41" s="270"/>
      <c r="FI41" s="270"/>
      <c r="FJ41" s="270"/>
      <c r="FK41" s="270"/>
      <c r="FL41" s="270"/>
      <c r="FM41" s="270"/>
      <c r="FN41" s="270"/>
      <c r="FO41" s="270"/>
      <c r="FP41" s="270"/>
      <c r="FQ41" s="270"/>
      <c r="FR41" s="270"/>
      <c r="FS41" s="270"/>
      <c r="FT41" s="270"/>
      <c r="FU41" s="270"/>
      <c r="FV41" s="270"/>
      <c r="FW41" s="270"/>
      <c r="FX41" s="270"/>
      <c r="FY41" s="270"/>
      <c r="FZ41" s="270"/>
      <c r="GA41" s="270"/>
      <c r="GB41" s="270"/>
      <c r="GC41" s="270"/>
      <c r="GD41" s="270"/>
      <c r="GE41" s="270"/>
      <c r="GF41" s="270"/>
      <c r="GG41" s="270"/>
      <c r="GH41" s="270"/>
      <c r="GI41" s="270"/>
      <c r="GJ41" s="270"/>
      <c r="GK41" s="270"/>
      <c r="GL41" s="270"/>
      <c r="GM41" s="270"/>
      <c r="GN41" s="270"/>
      <c r="GO41" s="270"/>
      <c r="GP41" s="270"/>
      <c r="GQ41" s="270"/>
      <c r="GR41" s="270"/>
      <c r="GS41" s="270"/>
      <c r="GT41" s="270"/>
      <c r="GU41" s="270"/>
      <c r="GV41" s="270"/>
      <c r="GW41" s="270"/>
      <c r="GX41" s="270"/>
      <c r="GY41" s="270"/>
      <c r="GZ41" s="270"/>
      <c r="HA41" s="270"/>
      <c r="HB41" s="270"/>
      <c r="HC41" s="270"/>
      <c r="HD41" s="270"/>
      <c r="HE41" s="270"/>
      <c r="HF41" s="270"/>
      <c r="HG41" s="270"/>
      <c r="HH41" s="270"/>
      <c r="HI41" s="270"/>
      <c r="HJ41" s="270"/>
      <c r="HK41" s="270"/>
      <c r="HL41" s="270"/>
      <c r="HM41" s="270"/>
      <c r="HN41" s="270"/>
      <c r="HO41" s="270"/>
      <c r="HP41" s="270"/>
      <c r="HQ41" s="270"/>
      <c r="HR41" s="270"/>
      <c r="HS41" s="270"/>
      <c r="HT41" s="270"/>
      <c r="HU41" s="270"/>
      <c r="HV41" s="270"/>
      <c r="HW41" s="270"/>
      <c r="HX41" s="270"/>
      <c r="HY41" s="270"/>
      <c r="HZ41" s="270"/>
      <c r="IA41" s="270"/>
      <c r="IB41" s="270"/>
      <c r="IC41" s="270"/>
      <c r="ID41" s="270"/>
      <c r="IE41" s="270"/>
      <c r="IF41" s="270"/>
      <c r="IG41" s="270"/>
      <c r="IH41" s="270"/>
      <c r="II41" s="270"/>
      <c r="IJ41" s="270"/>
      <c r="IK41" s="270"/>
      <c r="IL41" s="270"/>
      <c r="IM41" s="270"/>
      <c r="IN41" s="270"/>
      <c r="IO41" s="270"/>
      <c r="IP41" s="270"/>
      <c r="IQ41" s="270"/>
      <c r="IR41" s="270"/>
      <c r="IS41" s="270"/>
      <c r="IT41" s="270"/>
      <c r="IU41" s="270"/>
      <c r="IV41" s="270"/>
    </row>
    <row r="42" spans="1:256" s="135" customFormat="1" ht="12.75">
      <c r="A42" s="270"/>
      <c r="B42" s="270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8"/>
      <c r="CP42" s="358"/>
      <c r="CQ42" s="358"/>
      <c r="CR42" s="358"/>
      <c r="CS42" s="358"/>
      <c r="CT42" s="358"/>
      <c r="CU42" s="358"/>
      <c r="CV42" s="358"/>
      <c r="CW42" s="358"/>
      <c r="CX42" s="358"/>
      <c r="CY42" s="358"/>
      <c r="CZ42" s="358"/>
      <c r="DA42" s="358"/>
      <c r="DB42" s="358"/>
      <c r="DC42" s="358"/>
      <c r="DD42" s="358"/>
      <c r="DE42" s="358"/>
      <c r="DF42" s="358"/>
      <c r="DG42" s="358"/>
      <c r="DH42" s="358"/>
      <c r="DI42" s="358"/>
      <c r="DJ42" s="358"/>
      <c r="DK42" s="358"/>
      <c r="DL42" s="358"/>
      <c r="DM42" s="358"/>
      <c r="DN42" s="358"/>
      <c r="DO42" s="358"/>
      <c r="DP42" s="358"/>
      <c r="DQ42" s="358"/>
      <c r="DR42" s="358"/>
      <c r="DS42" s="358"/>
      <c r="DT42" s="358"/>
      <c r="DU42" s="358"/>
      <c r="DV42" s="358"/>
      <c r="DW42" s="358"/>
      <c r="DX42" s="358"/>
      <c r="DY42" s="358"/>
      <c r="DZ42" s="358"/>
      <c r="EA42" s="358"/>
      <c r="EB42" s="358"/>
      <c r="EC42" s="358"/>
      <c r="ED42" s="358"/>
      <c r="EE42" s="358"/>
      <c r="EF42" s="358"/>
      <c r="EG42" s="358"/>
      <c r="EH42" s="358"/>
      <c r="EI42" s="358"/>
      <c r="EJ42" s="358"/>
      <c r="EK42" s="358"/>
      <c r="EL42" s="358"/>
      <c r="EM42" s="358"/>
      <c r="EN42" s="358"/>
      <c r="EO42" s="358"/>
      <c r="EP42" s="358"/>
      <c r="EQ42" s="358"/>
      <c r="ER42" s="358"/>
      <c r="ES42" s="358"/>
      <c r="ET42" s="358"/>
      <c r="EU42" s="358"/>
      <c r="EV42" s="358"/>
      <c r="EW42" s="358"/>
      <c r="EX42" s="358"/>
      <c r="EY42" s="358"/>
      <c r="EZ42" s="358"/>
      <c r="FA42" s="358"/>
      <c r="FB42" s="358"/>
      <c r="FC42" s="358"/>
      <c r="FD42" s="358"/>
      <c r="FE42" s="358"/>
      <c r="FF42" s="358"/>
      <c r="FG42" s="358"/>
      <c r="FH42" s="270"/>
      <c r="FI42" s="270"/>
      <c r="FJ42" s="270"/>
      <c r="FK42" s="270"/>
      <c r="FL42" s="270"/>
      <c r="FM42" s="270"/>
      <c r="FN42" s="270"/>
      <c r="FO42" s="270"/>
      <c r="FP42" s="270"/>
      <c r="FQ42" s="270"/>
      <c r="FR42" s="270"/>
      <c r="FS42" s="270"/>
      <c r="FT42" s="270"/>
      <c r="FU42" s="270"/>
      <c r="FV42" s="270"/>
      <c r="FW42" s="270"/>
      <c r="FX42" s="270"/>
      <c r="FY42" s="270"/>
      <c r="FZ42" s="270"/>
      <c r="GA42" s="270"/>
      <c r="GB42" s="270"/>
      <c r="GC42" s="270"/>
      <c r="GD42" s="270"/>
      <c r="GE42" s="270"/>
      <c r="GF42" s="270"/>
      <c r="GG42" s="270"/>
      <c r="GH42" s="270"/>
      <c r="GI42" s="270"/>
      <c r="GJ42" s="270"/>
      <c r="GK42" s="270"/>
      <c r="GL42" s="270"/>
      <c r="GM42" s="270"/>
      <c r="GN42" s="270"/>
      <c r="GO42" s="270"/>
      <c r="GP42" s="270"/>
      <c r="GQ42" s="270"/>
      <c r="GR42" s="270"/>
      <c r="GS42" s="270"/>
      <c r="GT42" s="270"/>
      <c r="GU42" s="270"/>
      <c r="GV42" s="270"/>
      <c r="GW42" s="270"/>
      <c r="GX42" s="270"/>
      <c r="GY42" s="270"/>
      <c r="GZ42" s="270"/>
      <c r="HA42" s="270"/>
      <c r="HB42" s="270"/>
      <c r="HC42" s="270"/>
      <c r="HD42" s="270"/>
      <c r="HE42" s="270"/>
      <c r="HF42" s="270"/>
      <c r="HG42" s="270"/>
      <c r="HH42" s="270"/>
      <c r="HI42" s="270"/>
      <c r="HJ42" s="270"/>
      <c r="HK42" s="270"/>
      <c r="HL42" s="270"/>
      <c r="HM42" s="270"/>
      <c r="HN42" s="270"/>
      <c r="HO42" s="270"/>
      <c r="HP42" s="270"/>
      <c r="HQ42" s="270"/>
      <c r="HR42" s="270"/>
      <c r="HS42" s="270"/>
      <c r="HT42" s="270"/>
      <c r="HU42" s="270"/>
      <c r="HV42" s="270"/>
      <c r="HW42" s="270"/>
      <c r="HX42" s="270"/>
      <c r="HY42" s="270"/>
      <c r="HZ42" s="270"/>
      <c r="IA42" s="270"/>
      <c r="IB42" s="270"/>
      <c r="IC42" s="270"/>
      <c r="ID42" s="270"/>
      <c r="IE42" s="270"/>
      <c r="IF42" s="270"/>
      <c r="IG42" s="270"/>
      <c r="IH42" s="270"/>
      <c r="II42" s="270"/>
      <c r="IJ42" s="270"/>
      <c r="IK42" s="270"/>
      <c r="IL42" s="270"/>
      <c r="IM42" s="270"/>
      <c r="IN42" s="270"/>
      <c r="IO42" s="270"/>
      <c r="IP42" s="270"/>
      <c r="IQ42" s="270"/>
      <c r="IR42" s="270"/>
      <c r="IS42" s="270"/>
      <c r="IT42" s="270"/>
      <c r="IU42" s="270"/>
      <c r="IV42" s="270"/>
    </row>
    <row r="43" spans="1:256" s="135" customFormat="1" ht="12.75">
      <c r="A43" s="270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  <c r="DY43" s="270"/>
      <c r="DZ43" s="270"/>
      <c r="EA43" s="270"/>
      <c r="EB43" s="270"/>
      <c r="EC43" s="270"/>
      <c r="ED43" s="270"/>
      <c r="EE43" s="270"/>
      <c r="EF43" s="270"/>
      <c r="EG43" s="270"/>
      <c r="EH43" s="270"/>
      <c r="EI43" s="270"/>
      <c r="EJ43" s="270"/>
      <c r="EK43" s="270"/>
      <c r="EL43" s="270"/>
      <c r="EM43" s="270"/>
      <c r="EN43" s="270"/>
      <c r="EO43" s="270"/>
      <c r="EP43" s="270"/>
      <c r="EQ43" s="270"/>
      <c r="ER43" s="270"/>
      <c r="ES43" s="270"/>
      <c r="ET43" s="270"/>
      <c r="EU43" s="270"/>
      <c r="EV43" s="270"/>
      <c r="EW43" s="270"/>
      <c r="EX43" s="270"/>
      <c r="EY43" s="270"/>
      <c r="EZ43" s="270"/>
      <c r="FA43" s="270"/>
      <c r="FB43" s="270"/>
      <c r="FC43" s="270"/>
      <c r="FD43" s="270"/>
      <c r="FE43" s="270"/>
      <c r="FF43" s="270"/>
      <c r="FG43" s="270"/>
      <c r="FH43" s="270"/>
      <c r="FI43" s="270"/>
      <c r="FJ43" s="270"/>
      <c r="FK43" s="270"/>
      <c r="FL43" s="270"/>
      <c r="FM43" s="270"/>
      <c r="FN43" s="270"/>
      <c r="FO43" s="270"/>
      <c r="FP43" s="270"/>
      <c r="FQ43" s="270"/>
      <c r="FR43" s="270"/>
      <c r="FS43" s="270"/>
      <c r="FT43" s="270"/>
      <c r="FU43" s="270"/>
      <c r="FV43" s="270"/>
      <c r="FW43" s="270"/>
      <c r="FX43" s="270"/>
      <c r="FY43" s="270"/>
      <c r="FZ43" s="270"/>
      <c r="GA43" s="270"/>
      <c r="GB43" s="270"/>
      <c r="GC43" s="270"/>
      <c r="GD43" s="270"/>
      <c r="GE43" s="270"/>
      <c r="GF43" s="270"/>
      <c r="GG43" s="270"/>
      <c r="GH43" s="270"/>
      <c r="GI43" s="270"/>
      <c r="GJ43" s="270"/>
      <c r="GK43" s="270"/>
      <c r="GL43" s="270"/>
      <c r="GM43" s="270"/>
      <c r="GN43" s="270"/>
      <c r="GO43" s="270"/>
      <c r="GP43" s="270"/>
      <c r="GQ43" s="270"/>
      <c r="GR43" s="270"/>
      <c r="GS43" s="270"/>
      <c r="GT43" s="270"/>
      <c r="GU43" s="270"/>
      <c r="GV43" s="270"/>
      <c r="GW43" s="270"/>
      <c r="GX43" s="270"/>
      <c r="GY43" s="270"/>
      <c r="GZ43" s="270"/>
      <c r="HA43" s="270"/>
      <c r="HB43" s="270"/>
      <c r="HC43" s="270"/>
      <c r="HD43" s="270"/>
      <c r="HE43" s="270"/>
      <c r="HF43" s="270"/>
      <c r="HG43" s="270"/>
      <c r="HH43" s="270"/>
      <c r="HI43" s="270"/>
      <c r="HJ43" s="270"/>
      <c r="HK43" s="270"/>
      <c r="HL43" s="270"/>
      <c r="HM43" s="270"/>
      <c r="HN43" s="270"/>
      <c r="HO43" s="270"/>
      <c r="HP43" s="270"/>
      <c r="HQ43" s="270"/>
      <c r="HR43" s="270"/>
      <c r="HS43" s="270"/>
      <c r="HT43" s="270"/>
      <c r="HU43" s="270"/>
      <c r="HV43" s="270"/>
      <c r="HW43" s="270"/>
      <c r="HX43" s="270"/>
      <c r="HY43" s="270"/>
      <c r="HZ43" s="270"/>
      <c r="IA43" s="270"/>
      <c r="IB43" s="270"/>
      <c r="IC43" s="270"/>
      <c r="ID43" s="270"/>
      <c r="IE43" s="270"/>
      <c r="IF43" s="270"/>
      <c r="IG43" s="270"/>
      <c r="IH43" s="270"/>
      <c r="II43" s="270"/>
      <c r="IJ43" s="270"/>
      <c r="IK43" s="270"/>
      <c r="IL43" s="270"/>
      <c r="IM43" s="270"/>
      <c r="IN43" s="270"/>
      <c r="IO43" s="270"/>
      <c r="IP43" s="270"/>
      <c r="IQ43" s="270"/>
      <c r="IR43" s="270"/>
      <c r="IS43" s="270"/>
      <c r="IT43" s="270"/>
      <c r="IU43" s="270"/>
      <c r="IV43" s="270"/>
    </row>
    <row r="44" spans="1:256" s="135" customFormat="1" ht="12.75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  <c r="DY44" s="270"/>
      <c r="DZ44" s="270"/>
      <c r="EA44" s="270"/>
      <c r="EB44" s="270"/>
      <c r="EC44" s="270"/>
      <c r="ED44" s="270"/>
      <c r="EE44" s="270"/>
      <c r="EF44" s="270"/>
      <c r="EG44" s="270"/>
      <c r="EH44" s="270"/>
      <c r="EI44" s="270"/>
      <c r="EJ44" s="270"/>
      <c r="EK44" s="270"/>
      <c r="EL44" s="270"/>
      <c r="EM44" s="270"/>
      <c r="EN44" s="270"/>
      <c r="EO44" s="270"/>
      <c r="EP44" s="270"/>
      <c r="EQ44" s="270"/>
      <c r="ER44" s="270"/>
      <c r="ES44" s="270"/>
      <c r="ET44" s="270"/>
      <c r="EU44" s="270"/>
      <c r="EV44" s="270"/>
      <c r="EW44" s="270"/>
      <c r="EX44" s="270"/>
      <c r="EY44" s="270"/>
      <c r="EZ44" s="270"/>
      <c r="FA44" s="270"/>
      <c r="FB44" s="270"/>
      <c r="FC44" s="270"/>
      <c r="FD44" s="270"/>
      <c r="FE44" s="270"/>
      <c r="FF44" s="270"/>
      <c r="FG44" s="270"/>
      <c r="FH44" s="270"/>
      <c r="FI44" s="270"/>
      <c r="FJ44" s="270"/>
      <c r="FK44" s="270"/>
      <c r="FL44" s="270"/>
      <c r="FM44" s="270"/>
      <c r="FN44" s="270"/>
      <c r="FO44" s="270"/>
      <c r="FP44" s="270"/>
      <c r="FQ44" s="270"/>
      <c r="FR44" s="270"/>
      <c r="FS44" s="270"/>
      <c r="FT44" s="270"/>
      <c r="FU44" s="270"/>
      <c r="FV44" s="270"/>
      <c r="FW44" s="270"/>
      <c r="FX44" s="270"/>
      <c r="FY44" s="270"/>
      <c r="FZ44" s="270"/>
      <c r="GA44" s="270"/>
      <c r="GB44" s="270"/>
      <c r="GC44" s="270"/>
      <c r="GD44" s="270"/>
      <c r="GE44" s="270"/>
      <c r="GF44" s="270"/>
      <c r="GG44" s="270"/>
      <c r="GH44" s="270"/>
      <c r="GI44" s="270"/>
      <c r="GJ44" s="270"/>
      <c r="GK44" s="270"/>
      <c r="GL44" s="270"/>
      <c r="GM44" s="270"/>
      <c r="GN44" s="270"/>
      <c r="GO44" s="270"/>
      <c r="GP44" s="270"/>
      <c r="GQ44" s="270"/>
      <c r="GR44" s="270"/>
      <c r="GS44" s="270"/>
      <c r="GT44" s="270"/>
      <c r="GU44" s="270"/>
      <c r="GV44" s="270"/>
      <c r="GW44" s="270"/>
      <c r="GX44" s="270"/>
      <c r="GY44" s="270"/>
      <c r="GZ44" s="270"/>
      <c r="HA44" s="270"/>
      <c r="HB44" s="270"/>
      <c r="HC44" s="270"/>
      <c r="HD44" s="270"/>
      <c r="HE44" s="270"/>
      <c r="HF44" s="270"/>
      <c r="HG44" s="270"/>
      <c r="HH44" s="270"/>
      <c r="HI44" s="270"/>
      <c r="HJ44" s="270"/>
      <c r="HK44" s="270"/>
      <c r="HL44" s="270"/>
      <c r="HM44" s="270"/>
      <c r="HN44" s="270"/>
      <c r="HO44" s="270"/>
      <c r="HP44" s="270"/>
      <c r="HQ44" s="270"/>
      <c r="HR44" s="270"/>
      <c r="HS44" s="270"/>
      <c r="HT44" s="270"/>
      <c r="HU44" s="270"/>
      <c r="HV44" s="270"/>
      <c r="HW44" s="270"/>
      <c r="HX44" s="270"/>
      <c r="HY44" s="270"/>
      <c r="HZ44" s="270"/>
      <c r="IA44" s="270"/>
      <c r="IB44" s="270"/>
      <c r="IC44" s="270"/>
      <c r="ID44" s="270"/>
      <c r="IE44" s="270"/>
      <c r="IF44" s="270"/>
      <c r="IG44" s="270"/>
      <c r="IH44" s="270"/>
      <c r="II44" s="270"/>
      <c r="IJ44" s="270"/>
      <c r="IK44" s="270"/>
      <c r="IL44" s="270"/>
      <c r="IM44" s="270"/>
      <c r="IN44" s="270"/>
      <c r="IO44" s="270"/>
      <c r="IP44" s="270"/>
      <c r="IQ44" s="270"/>
      <c r="IR44" s="270"/>
      <c r="IS44" s="270"/>
      <c r="IT44" s="270"/>
      <c r="IU44" s="270"/>
      <c r="IV44" s="270"/>
    </row>
    <row r="45" spans="1:256" s="135" customFormat="1" ht="12.75">
      <c r="A45" s="270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270"/>
      <c r="EG45" s="270"/>
      <c r="EH45" s="270"/>
      <c r="EI45" s="270"/>
      <c r="EJ45" s="270"/>
      <c r="EK45" s="270"/>
      <c r="EL45" s="270"/>
      <c r="EM45" s="270"/>
      <c r="EN45" s="270"/>
      <c r="EO45" s="270"/>
      <c r="EP45" s="270"/>
      <c r="EQ45" s="270"/>
      <c r="ER45" s="270"/>
      <c r="ES45" s="270"/>
      <c r="ET45" s="270"/>
      <c r="EU45" s="270"/>
      <c r="EV45" s="270"/>
      <c r="EW45" s="270"/>
      <c r="EX45" s="270"/>
      <c r="EY45" s="270"/>
      <c r="EZ45" s="270"/>
      <c r="FA45" s="270"/>
      <c r="FB45" s="270"/>
      <c r="FC45" s="270"/>
      <c r="FD45" s="270"/>
      <c r="FE45" s="270"/>
      <c r="FF45" s="270"/>
      <c r="FG45" s="270"/>
      <c r="FH45" s="270"/>
      <c r="FI45" s="270"/>
      <c r="FJ45" s="270"/>
      <c r="FK45" s="270"/>
      <c r="FL45" s="270"/>
      <c r="FM45" s="270"/>
      <c r="FN45" s="270"/>
      <c r="FO45" s="270"/>
      <c r="FP45" s="270"/>
      <c r="FQ45" s="270"/>
      <c r="FR45" s="270"/>
      <c r="FS45" s="270"/>
      <c r="FT45" s="270"/>
      <c r="FU45" s="270"/>
      <c r="FV45" s="270"/>
      <c r="FW45" s="270"/>
      <c r="FX45" s="270"/>
      <c r="FY45" s="270"/>
      <c r="FZ45" s="270"/>
      <c r="GA45" s="270"/>
      <c r="GB45" s="270"/>
      <c r="GC45" s="270"/>
      <c r="GD45" s="270"/>
      <c r="GE45" s="270"/>
      <c r="GF45" s="270"/>
      <c r="GG45" s="270"/>
      <c r="GH45" s="270"/>
      <c r="GI45" s="270"/>
      <c r="GJ45" s="270"/>
      <c r="GK45" s="270"/>
      <c r="GL45" s="270"/>
      <c r="GM45" s="270"/>
      <c r="GN45" s="270"/>
      <c r="GO45" s="270"/>
      <c r="GP45" s="270"/>
      <c r="GQ45" s="270"/>
      <c r="GR45" s="270"/>
      <c r="GS45" s="270"/>
      <c r="GT45" s="270"/>
      <c r="GU45" s="270"/>
      <c r="GV45" s="270"/>
      <c r="GW45" s="270"/>
      <c r="GX45" s="270"/>
      <c r="GY45" s="270"/>
      <c r="GZ45" s="270"/>
      <c r="HA45" s="270"/>
      <c r="HB45" s="270"/>
      <c r="HC45" s="270"/>
      <c r="HD45" s="270"/>
      <c r="HE45" s="270"/>
      <c r="HF45" s="270"/>
      <c r="HG45" s="270"/>
      <c r="HH45" s="270"/>
      <c r="HI45" s="270"/>
      <c r="HJ45" s="270"/>
      <c r="HK45" s="270"/>
      <c r="HL45" s="270"/>
      <c r="HM45" s="270"/>
      <c r="HN45" s="270"/>
      <c r="HO45" s="270"/>
      <c r="HP45" s="270"/>
      <c r="HQ45" s="270"/>
      <c r="HR45" s="270"/>
      <c r="HS45" s="270"/>
      <c r="HT45" s="270"/>
      <c r="HU45" s="270"/>
      <c r="HV45" s="270"/>
      <c r="HW45" s="270"/>
      <c r="HX45" s="270"/>
      <c r="HY45" s="270"/>
      <c r="HZ45" s="270"/>
      <c r="IA45" s="270"/>
      <c r="IB45" s="270"/>
      <c r="IC45" s="270"/>
      <c r="ID45" s="270"/>
      <c r="IE45" s="270"/>
      <c r="IF45" s="270"/>
      <c r="IG45" s="270"/>
      <c r="IH45" s="270"/>
      <c r="II45" s="270"/>
      <c r="IJ45" s="270"/>
      <c r="IK45" s="270"/>
      <c r="IL45" s="270"/>
      <c r="IM45" s="270"/>
      <c r="IN45" s="270"/>
      <c r="IO45" s="270"/>
      <c r="IP45" s="270"/>
      <c r="IQ45" s="270"/>
      <c r="IR45" s="270"/>
      <c r="IS45" s="270"/>
      <c r="IT45" s="270"/>
      <c r="IU45" s="270"/>
      <c r="IV45" s="270"/>
    </row>
    <row r="46" spans="1:256" s="135" customFormat="1" ht="11.25">
      <c r="E46" s="135" t="s">
        <v>79</v>
      </c>
    </row>
    <row r="47" spans="1:256" s="135" customFormat="1" ht="11.25">
      <c r="G47" s="135" t="s">
        <v>337</v>
      </c>
    </row>
    <row r="48" spans="1:256" s="135" customFormat="1" ht="11.25">
      <c r="G48" s="135" t="s">
        <v>173</v>
      </c>
    </row>
    <row r="49" spans="1:256" s="135" customFormat="1" ht="11.25">
      <c r="G49" s="135" t="s">
        <v>338</v>
      </c>
    </row>
    <row r="50" spans="1:256" s="135" customFormat="1" ht="11.25">
      <c r="G50" s="135" t="s">
        <v>339</v>
      </c>
    </row>
    <row r="51" spans="1:256" s="135" customFormat="1" ht="11.25">
      <c r="G51" s="135" t="s">
        <v>340</v>
      </c>
    </row>
    <row r="52" spans="1:256" s="135" customFormat="1" ht="11.25">
      <c r="G52" s="135" t="s">
        <v>341</v>
      </c>
    </row>
    <row r="53" spans="1:256" s="135" customFormat="1" ht="11.25">
      <c r="G53" s="135" t="s">
        <v>342</v>
      </c>
    </row>
    <row r="54" spans="1:256" s="135" customFormat="1" ht="11.25">
      <c r="I54" s="135" t="s">
        <v>343</v>
      </c>
    </row>
    <row r="55" spans="1:256" ht="12" customHeight="1">
      <c r="A55" s="135"/>
      <c r="B55" s="135"/>
      <c r="C55" s="135"/>
      <c r="D55" s="135"/>
      <c r="E55" s="135"/>
      <c r="F55" s="135"/>
      <c r="G55" s="135"/>
      <c r="H55" s="135"/>
      <c r="I55" s="135" t="s">
        <v>344</v>
      </c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</row>
    <row r="56" spans="1:256" ht="12" customHeight="1">
      <c r="A56" s="135" t="s">
        <v>345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</row>
    <row r="57" spans="1:256" ht="12" customHeight="1">
      <c r="A57" s="135"/>
      <c r="B57" s="135"/>
      <c r="C57" s="135"/>
      <c r="D57" s="135"/>
      <c r="E57" s="135"/>
      <c r="F57" s="135"/>
      <c r="G57" s="135"/>
      <c r="H57" s="135"/>
      <c r="I57" s="135" t="s">
        <v>346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  <c r="IT57" s="135"/>
      <c r="IU57" s="135"/>
      <c r="IV57" s="135"/>
    </row>
    <row r="58" spans="1:256" ht="12" customHeight="1">
      <c r="A58" s="135" t="s">
        <v>347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  <c r="IJ58" s="135"/>
      <c r="IK58" s="135"/>
      <c r="IL58" s="135"/>
      <c r="IM58" s="135"/>
      <c r="IN58" s="135"/>
      <c r="IO58" s="135"/>
      <c r="IP58" s="135"/>
      <c r="IQ58" s="135"/>
      <c r="IR58" s="135"/>
      <c r="IS58" s="135"/>
      <c r="IT58" s="135"/>
      <c r="IU58" s="135"/>
      <c r="IV58" s="135"/>
    </row>
    <row r="59" spans="1:256" ht="12" customHeight="1">
      <c r="A59" s="135"/>
      <c r="B59" s="135"/>
      <c r="C59" s="135"/>
      <c r="D59" s="135"/>
      <c r="E59" s="135"/>
      <c r="F59" s="135"/>
      <c r="G59" s="135" t="s">
        <v>348</v>
      </c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  <c r="IU59" s="135"/>
      <c r="IV59" s="135"/>
    </row>
    <row r="60" spans="1:256" ht="12" customHeight="1">
      <c r="A60" s="135"/>
      <c r="B60" s="135"/>
      <c r="C60" s="135"/>
      <c r="D60" s="135"/>
      <c r="E60" s="135"/>
      <c r="F60" s="135"/>
      <c r="G60" s="135" t="s">
        <v>349</v>
      </c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  <c r="HA60" s="135"/>
      <c r="HB60" s="135"/>
      <c r="HC60" s="135"/>
      <c r="HD60" s="135"/>
      <c r="HE60" s="135"/>
      <c r="HF60" s="135"/>
      <c r="HG60" s="135"/>
      <c r="HH60" s="135"/>
      <c r="HI60" s="135"/>
      <c r="HJ60" s="135"/>
      <c r="HK60" s="135"/>
      <c r="HL60" s="135"/>
      <c r="HM60" s="135"/>
      <c r="HN60" s="135"/>
      <c r="HO60" s="135"/>
      <c r="HP60" s="135"/>
      <c r="HQ60" s="135"/>
      <c r="HR60" s="135"/>
      <c r="HS60" s="135"/>
      <c r="HT60" s="135"/>
      <c r="HU60" s="135"/>
      <c r="HV60" s="135"/>
      <c r="HW60" s="135"/>
      <c r="HX60" s="135"/>
      <c r="HY60" s="135"/>
      <c r="HZ60" s="135"/>
      <c r="IA60" s="135"/>
      <c r="IB60" s="135"/>
      <c r="IC60" s="135"/>
      <c r="ID60" s="135"/>
      <c r="IE60" s="135"/>
      <c r="IF60" s="135"/>
      <c r="IG60" s="135"/>
      <c r="IH60" s="135"/>
      <c r="II60" s="135"/>
      <c r="IJ60" s="135"/>
      <c r="IK60" s="135"/>
      <c r="IL60" s="135"/>
      <c r="IM60" s="135"/>
      <c r="IN60" s="135"/>
      <c r="IO60" s="135"/>
      <c r="IP60" s="135"/>
      <c r="IQ60" s="135"/>
      <c r="IR60" s="135"/>
      <c r="IS60" s="135"/>
      <c r="IT60" s="135"/>
      <c r="IU60" s="135"/>
      <c r="IV60" s="135"/>
    </row>
  </sheetData>
  <mergeCells count="109">
    <mergeCell ref="D36:EK36"/>
    <mergeCell ref="O30:AC30"/>
    <mergeCell ref="AE30:AZ30"/>
    <mergeCell ref="BP30:CD30"/>
    <mergeCell ref="CF30:DA30"/>
    <mergeCell ref="B32:C32"/>
    <mergeCell ref="D32:G32"/>
    <mergeCell ref="H32:I32"/>
    <mergeCell ref="J32:Z32"/>
    <mergeCell ref="AA32:AD32"/>
    <mergeCell ref="AE32:AG32"/>
    <mergeCell ref="BK25:BS25"/>
    <mergeCell ref="BT25:CP25"/>
    <mergeCell ref="CQ25:DM25"/>
    <mergeCell ref="DN25:EJ25"/>
    <mergeCell ref="EK25:FG25"/>
    <mergeCell ref="O29:AC29"/>
    <mergeCell ref="AE29:AZ29"/>
    <mergeCell ref="BP29:CD29"/>
    <mergeCell ref="CF29:DA29"/>
    <mergeCell ref="B24:AL25"/>
    <mergeCell ref="AM24:AP24"/>
    <mergeCell ref="AQ24:AV24"/>
    <mergeCell ref="AW24:AZ24"/>
    <mergeCell ref="AM25:AP25"/>
    <mergeCell ref="AQ25:AV25"/>
    <mergeCell ref="AW25:AZ25"/>
    <mergeCell ref="DN21:EJ22"/>
    <mergeCell ref="EK21:FG21"/>
    <mergeCell ref="BK23:BS24"/>
    <mergeCell ref="BT23:CP24"/>
    <mergeCell ref="CQ23:DM24"/>
    <mergeCell ref="DN23:EJ24"/>
    <mergeCell ref="EK23:FG24"/>
    <mergeCell ref="CQ19:DM19"/>
    <mergeCell ref="DN19:EJ20"/>
    <mergeCell ref="EK19:FG19"/>
    <mergeCell ref="B21:AL21"/>
    <mergeCell ref="AM21:AP21"/>
    <mergeCell ref="AQ21:AV21"/>
    <mergeCell ref="AW21:AZ21"/>
    <mergeCell ref="BK21:BS21"/>
    <mergeCell ref="BT21:CP21"/>
    <mergeCell ref="CQ21:DM21"/>
    <mergeCell ref="B19:AL19"/>
    <mergeCell ref="AM19:AP19"/>
    <mergeCell ref="AQ19:AV19"/>
    <mergeCell ref="AW19:AZ19"/>
    <mergeCell ref="BK19:BS19"/>
    <mergeCell ref="BT19:CP19"/>
    <mergeCell ref="B17:BJ17"/>
    <mergeCell ref="BK17:BS17"/>
    <mergeCell ref="BT17:DM17"/>
    <mergeCell ref="DN17:FG17"/>
    <mergeCell ref="BK18:BS18"/>
    <mergeCell ref="BT18:CP18"/>
    <mergeCell ref="CQ18:DM18"/>
    <mergeCell ref="DN18:EJ18"/>
    <mergeCell ref="EK18:FG18"/>
    <mergeCell ref="B15:BJ15"/>
    <mergeCell ref="BK15:BS15"/>
    <mergeCell ref="BT15:DM15"/>
    <mergeCell ref="DN15:FG15"/>
    <mergeCell ref="B16:BJ16"/>
    <mergeCell ref="BK16:BS16"/>
    <mergeCell ref="BT16:DM16"/>
    <mergeCell ref="DN16:FG16"/>
    <mergeCell ref="B13:BJ13"/>
    <mergeCell ref="BK13:BS13"/>
    <mergeCell ref="BT13:DM13"/>
    <mergeCell ref="DN13:FG13"/>
    <mergeCell ref="B14:BJ14"/>
    <mergeCell ref="BK14:BS14"/>
    <mergeCell ref="BT14:DM14"/>
    <mergeCell ref="DN14:FG14"/>
    <mergeCell ref="B11:BJ11"/>
    <mergeCell ref="BK11:BS11"/>
    <mergeCell ref="BT11:DM11"/>
    <mergeCell ref="DN11:FG11"/>
    <mergeCell ref="B12:BJ12"/>
    <mergeCell ref="BK12:BS12"/>
    <mergeCell ref="BT12:DM12"/>
    <mergeCell ref="DN12:FG12"/>
    <mergeCell ref="B9:BJ9"/>
    <mergeCell ref="BK9:BS9"/>
    <mergeCell ref="BT9:DM9"/>
    <mergeCell ref="DN9:FG9"/>
    <mergeCell ref="B10:BJ10"/>
    <mergeCell ref="BK10:BS10"/>
    <mergeCell ref="BT10:DM10"/>
    <mergeCell ref="DN10:FG10"/>
    <mergeCell ref="B6:BJ6"/>
    <mergeCell ref="BK6:BS6"/>
    <mergeCell ref="BT6:DM6"/>
    <mergeCell ref="DN6:FG6"/>
    <mergeCell ref="B7:BJ7"/>
    <mergeCell ref="BK7:BS8"/>
    <mergeCell ref="BT7:DM8"/>
    <mergeCell ref="DN7:FG8"/>
    <mergeCell ref="B8:BJ8"/>
    <mergeCell ref="A2:FG2"/>
    <mergeCell ref="A4:BJ5"/>
    <mergeCell ref="BK4:BS5"/>
    <mergeCell ref="CI4:CN4"/>
    <mergeCell ref="CO4:CT4"/>
    <mergeCell ref="CU4:CY4"/>
    <mergeCell ref="EC4:EH4"/>
    <mergeCell ref="EI4:EN4"/>
    <mergeCell ref="EO4:ES4"/>
  </mergeCells>
  <pageMargins left="0.51181102362204722" right="0.43307086614173229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62" man="1"/>
    <brk id="42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77"/>
  <sheetViews>
    <sheetView view="pageBreakPreview" zoomScale="90" zoomScaleNormal="100" zoomScaleSheetLayoutView="90" workbookViewId="0">
      <selection activeCell="EB83" sqref="DU82:EB83"/>
    </sheetView>
  </sheetViews>
  <sheetFormatPr defaultColWidth="0.85546875" defaultRowHeight="12.75"/>
  <cols>
    <col min="1" max="16384" width="0.85546875" style="4"/>
  </cols>
  <sheetData>
    <row r="1" spans="1:161" s="1" customFormat="1" ht="12" customHeight="1">
      <c r="EB1" s="1" t="s">
        <v>118</v>
      </c>
    </row>
    <row r="2" spans="1:161" s="1" customFormat="1" ht="12" customHeight="1">
      <c r="EB2" s="1" t="s">
        <v>1</v>
      </c>
    </row>
    <row r="3" spans="1:161" s="1" customFormat="1" ht="12" customHeight="1">
      <c r="EB3" s="1" t="s">
        <v>2</v>
      </c>
    </row>
    <row r="4" spans="1:161" s="1" customFormat="1" ht="12" customHeight="1">
      <c r="EB4" s="1" t="s">
        <v>3</v>
      </c>
    </row>
    <row r="5" spans="1:161" s="2" customFormat="1" ht="12" customHeight="1">
      <c r="EB5" s="2" t="s">
        <v>4</v>
      </c>
    </row>
    <row r="6" spans="1:161" s="2" customFormat="1" ht="12" customHeight="1">
      <c r="EB6" s="2" t="s">
        <v>5</v>
      </c>
    </row>
    <row r="7" spans="1:161" s="3" customFormat="1" ht="12.75" customHeight="1">
      <c r="A7" s="697" t="s">
        <v>6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7"/>
      <c r="AL7" s="697"/>
      <c r="AM7" s="697"/>
      <c r="AN7" s="697"/>
      <c r="AO7" s="697"/>
      <c r="AP7" s="697"/>
      <c r="AQ7" s="697"/>
      <c r="AR7" s="697"/>
      <c r="AS7" s="697"/>
      <c r="AT7" s="697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697"/>
      <c r="BF7" s="697"/>
      <c r="BG7" s="697"/>
      <c r="BH7" s="697"/>
      <c r="BI7" s="697"/>
      <c r="BJ7" s="697"/>
      <c r="BK7" s="697"/>
      <c r="BL7" s="697"/>
      <c r="BM7" s="697"/>
      <c r="BN7" s="697"/>
      <c r="BO7" s="697"/>
      <c r="BP7" s="697"/>
      <c r="BQ7" s="697"/>
      <c r="BR7" s="697"/>
      <c r="BS7" s="697"/>
      <c r="BT7" s="697"/>
      <c r="BU7" s="697"/>
      <c r="BV7" s="697"/>
      <c r="BW7" s="697"/>
      <c r="BX7" s="697"/>
      <c r="BY7" s="697"/>
      <c r="BZ7" s="697"/>
      <c r="CA7" s="697"/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697"/>
      <c r="CP7" s="697"/>
      <c r="CQ7" s="697"/>
      <c r="CR7" s="697"/>
      <c r="CS7" s="697"/>
      <c r="CT7" s="697"/>
      <c r="CU7" s="697"/>
      <c r="CV7" s="697"/>
      <c r="CW7" s="697"/>
      <c r="CX7" s="697"/>
      <c r="CY7" s="697"/>
      <c r="CZ7" s="697"/>
      <c r="DA7" s="697"/>
      <c r="DB7" s="697"/>
      <c r="DC7" s="697"/>
      <c r="DD7" s="697"/>
      <c r="DE7" s="697"/>
      <c r="DF7" s="697"/>
      <c r="DG7" s="697"/>
      <c r="DH7" s="697"/>
      <c r="DI7" s="697"/>
      <c r="DJ7" s="697"/>
      <c r="DK7" s="697"/>
      <c r="DL7" s="697"/>
      <c r="DM7" s="697"/>
      <c r="DN7" s="697"/>
      <c r="DO7" s="697"/>
      <c r="DP7" s="697"/>
      <c r="DQ7" s="697"/>
      <c r="DR7" s="697"/>
      <c r="DS7" s="697"/>
      <c r="DT7" s="697"/>
      <c r="DU7" s="697"/>
      <c r="DV7" s="697"/>
      <c r="DW7" s="697"/>
      <c r="DX7" s="697"/>
      <c r="DY7" s="697"/>
      <c r="DZ7" s="697"/>
      <c r="EA7" s="697"/>
      <c r="EB7" s="697"/>
      <c r="EC7" s="697"/>
      <c r="ED7" s="697"/>
      <c r="EE7" s="697"/>
      <c r="EF7" s="697"/>
      <c r="EG7" s="697"/>
      <c r="EH7" s="697"/>
      <c r="EI7" s="697"/>
      <c r="EJ7" s="697"/>
      <c r="EK7" s="697"/>
      <c r="EL7" s="697"/>
      <c r="EM7" s="697"/>
      <c r="EN7" s="697"/>
      <c r="EO7" s="697"/>
      <c r="EP7" s="697"/>
      <c r="EQ7" s="697"/>
      <c r="ER7" s="697"/>
      <c r="ES7" s="697"/>
      <c r="ET7" s="697"/>
      <c r="EU7" s="697"/>
      <c r="EV7" s="697"/>
      <c r="EW7" s="697"/>
      <c r="EX7" s="697"/>
      <c r="EY7" s="697"/>
      <c r="EZ7" s="697"/>
      <c r="FA7" s="697"/>
      <c r="FB7" s="697"/>
      <c r="FC7" s="697"/>
      <c r="FD7" s="697"/>
      <c r="FE7" s="697"/>
    </row>
    <row r="8" spans="1:161" s="3" customFormat="1" ht="12.75" customHeight="1">
      <c r="A8" s="697" t="s">
        <v>119</v>
      </c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7"/>
      <c r="BJ8" s="697"/>
      <c r="BK8" s="697"/>
      <c r="BL8" s="697"/>
      <c r="BM8" s="697"/>
      <c r="BN8" s="697"/>
      <c r="BO8" s="697"/>
      <c r="BP8" s="697"/>
      <c r="BQ8" s="697"/>
      <c r="BR8" s="697"/>
      <c r="BS8" s="697"/>
      <c r="BT8" s="697"/>
      <c r="BU8" s="697"/>
      <c r="BV8" s="697"/>
      <c r="BW8" s="697"/>
      <c r="BX8" s="697"/>
      <c r="BY8" s="697"/>
      <c r="BZ8" s="697"/>
      <c r="CA8" s="697"/>
      <c r="CB8" s="697"/>
      <c r="CC8" s="697"/>
      <c r="CD8" s="697"/>
      <c r="CE8" s="697"/>
      <c r="CF8" s="697"/>
      <c r="CG8" s="697"/>
      <c r="CH8" s="697"/>
      <c r="CI8" s="697"/>
      <c r="CJ8" s="697"/>
      <c r="CK8" s="697"/>
      <c r="CL8" s="697"/>
      <c r="CM8" s="697"/>
      <c r="CN8" s="697"/>
      <c r="CO8" s="697"/>
      <c r="CP8" s="697"/>
      <c r="CQ8" s="697"/>
      <c r="CR8" s="697"/>
      <c r="CS8" s="697"/>
      <c r="CT8" s="697"/>
      <c r="CU8" s="697"/>
      <c r="CV8" s="697"/>
      <c r="CW8" s="697"/>
      <c r="CX8" s="697"/>
      <c r="CY8" s="697"/>
      <c r="CZ8" s="697"/>
      <c r="DA8" s="697"/>
      <c r="DB8" s="697"/>
      <c r="DC8" s="697"/>
      <c r="DD8" s="697"/>
      <c r="DE8" s="697"/>
      <c r="DF8" s="697"/>
      <c r="DG8" s="697"/>
      <c r="DH8" s="697"/>
      <c r="DI8" s="697"/>
      <c r="DJ8" s="697"/>
      <c r="DK8" s="697"/>
      <c r="DL8" s="697"/>
      <c r="DM8" s="697"/>
      <c r="DN8" s="697"/>
      <c r="DO8" s="697"/>
      <c r="DP8" s="697"/>
      <c r="DQ8" s="697"/>
      <c r="DR8" s="697"/>
      <c r="DS8" s="697"/>
      <c r="DT8" s="697"/>
      <c r="DU8" s="697"/>
      <c r="DV8" s="697"/>
      <c r="DW8" s="697"/>
      <c r="DX8" s="697"/>
      <c r="DY8" s="697"/>
      <c r="DZ8" s="697"/>
      <c r="EA8" s="697"/>
      <c r="EB8" s="697"/>
      <c r="EC8" s="697"/>
      <c r="ED8" s="697"/>
      <c r="EE8" s="697"/>
      <c r="EF8" s="697"/>
      <c r="EG8" s="697"/>
      <c r="EH8" s="697"/>
      <c r="EI8" s="697"/>
      <c r="EJ8" s="697"/>
      <c r="EK8" s="697"/>
      <c r="EL8" s="697"/>
      <c r="EM8" s="697"/>
      <c r="EN8" s="697"/>
      <c r="EO8" s="697"/>
      <c r="EP8" s="697"/>
      <c r="EQ8" s="697"/>
      <c r="ER8" s="697"/>
      <c r="ES8" s="697"/>
      <c r="ET8" s="697"/>
      <c r="EU8" s="697"/>
      <c r="EV8" s="697"/>
      <c r="EW8" s="697"/>
      <c r="EX8" s="697"/>
      <c r="EY8" s="697"/>
      <c r="EZ8" s="697"/>
      <c r="FA8" s="697"/>
      <c r="FB8" s="697"/>
      <c r="FC8" s="697"/>
      <c r="FD8" s="697"/>
      <c r="FE8" s="697"/>
    </row>
    <row r="9" spans="1:161" s="3" customFormat="1" ht="12.75" customHeight="1">
      <c r="A9" s="697" t="s">
        <v>120</v>
      </c>
      <c r="B9" s="697"/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AO9" s="697"/>
      <c r="AP9" s="697"/>
      <c r="AQ9" s="697"/>
      <c r="AR9" s="697"/>
      <c r="AS9" s="697"/>
      <c r="AT9" s="697"/>
      <c r="AU9" s="697"/>
      <c r="AV9" s="697"/>
      <c r="AW9" s="697"/>
      <c r="AX9" s="697"/>
      <c r="AY9" s="697"/>
      <c r="AZ9" s="697"/>
      <c r="BA9" s="697"/>
      <c r="BB9" s="697"/>
      <c r="BC9" s="697"/>
      <c r="BD9" s="697"/>
      <c r="BE9" s="697"/>
      <c r="BF9" s="697"/>
      <c r="BG9" s="697"/>
      <c r="BH9" s="697"/>
      <c r="BI9" s="697"/>
      <c r="BJ9" s="697"/>
      <c r="BK9" s="697"/>
      <c r="BL9" s="697"/>
      <c r="BM9" s="697"/>
      <c r="BN9" s="697"/>
      <c r="BO9" s="697"/>
      <c r="BP9" s="697"/>
      <c r="BQ9" s="697"/>
      <c r="BR9" s="697"/>
      <c r="BS9" s="697"/>
      <c r="BT9" s="697"/>
      <c r="BU9" s="697"/>
      <c r="BV9" s="697"/>
      <c r="BW9" s="697"/>
      <c r="BX9" s="697"/>
      <c r="BY9" s="697"/>
      <c r="BZ9" s="697"/>
      <c r="CA9" s="697"/>
      <c r="CB9" s="697"/>
      <c r="CC9" s="697"/>
      <c r="CD9" s="697"/>
      <c r="CE9" s="697"/>
      <c r="CF9" s="697"/>
      <c r="CG9" s="697"/>
      <c r="CH9" s="697"/>
      <c r="CI9" s="697"/>
      <c r="CJ9" s="697"/>
      <c r="CK9" s="697"/>
      <c r="CL9" s="697"/>
      <c r="CM9" s="697"/>
      <c r="CN9" s="697"/>
      <c r="CO9" s="697"/>
      <c r="CP9" s="697"/>
      <c r="CQ9" s="697"/>
      <c r="CR9" s="697"/>
      <c r="CS9" s="697"/>
      <c r="CT9" s="697"/>
      <c r="CU9" s="697"/>
      <c r="CV9" s="697"/>
      <c r="CW9" s="697"/>
      <c r="CX9" s="697"/>
      <c r="CY9" s="697"/>
      <c r="CZ9" s="697"/>
      <c r="DA9" s="697"/>
      <c r="DB9" s="697"/>
      <c r="DC9" s="697"/>
      <c r="DD9" s="697"/>
      <c r="DE9" s="697"/>
      <c r="DF9" s="697"/>
      <c r="DG9" s="697"/>
      <c r="DH9" s="697"/>
      <c r="DI9" s="697"/>
      <c r="DJ9" s="697"/>
      <c r="DK9" s="697"/>
      <c r="DL9" s="697"/>
      <c r="DM9" s="697"/>
      <c r="DN9" s="697"/>
      <c r="DO9" s="697"/>
      <c r="DP9" s="697"/>
      <c r="DQ9" s="697"/>
      <c r="DR9" s="697"/>
      <c r="DS9" s="697"/>
      <c r="DT9" s="697"/>
      <c r="DU9" s="697"/>
      <c r="DV9" s="697"/>
      <c r="DW9" s="697"/>
      <c r="DX9" s="697"/>
      <c r="DY9" s="697"/>
      <c r="DZ9" s="697"/>
      <c r="EA9" s="697"/>
      <c r="EB9" s="697"/>
      <c r="EC9" s="697"/>
      <c r="ED9" s="697"/>
      <c r="EE9" s="697"/>
      <c r="EF9" s="697"/>
      <c r="EG9" s="697"/>
      <c r="EH9" s="697"/>
      <c r="EI9" s="697"/>
      <c r="EJ9" s="697"/>
      <c r="EK9" s="697"/>
      <c r="EL9" s="697"/>
      <c r="EM9" s="697"/>
      <c r="EN9" s="697"/>
      <c r="EO9" s="697"/>
      <c r="EP9" s="697"/>
      <c r="EQ9" s="697"/>
      <c r="ER9" s="697"/>
      <c r="ES9" s="697"/>
      <c r="ET9" s="697"/>
      <c r="EU9" s="697"/>
      <c r="EV9" s="697"/>
      <c r="EW9" s="697"/>
      <c r="EX9" s="697"/>
      <c r="EY9" s="697"/>
      <c r="EZ9" s="697"/>
      <c r="FA9" s="697"/>
      <c r="FB9" s="697"/>
      <c r="FC9" s="697"/>
      <c r="FD9" s="697"/>
      <c r="FE9" s="697"/>
    </row>
    <row r="10" spans="1:161" s="41" customFormat="1" ht="12.75" customHeight="1"/>
    <row r="11" spans="1:161" s="43" customFormat="1" ht="15">
      <c r="A11" s="552" t="s">
        <v>121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2"/>
      <c r="CC11" s="552"/>
      <c r="CD11" s="552"/>
      <c r="CE11" s="552"/>
      <c r="CF11" s="552"/>
      <c r="CG11" s="552"/>
      <c r="CH11" s="195"/>
      <c r="CI11" s="195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</row>
    <row r="12" spans="1:161" s="43" customFormat="1" ht="14.1" customHeight="1" thickBot="1">
      <c r="Z12" s="6"/>
      <c r="AA12" s="6"/>
      <c r="AB12" s="6"/>
      <c r="AC12" s="6"/>
      <c r="AJ12" s="554" t="s">
        <v>122</v>
      </c>
      <c r="AK12" s="554"/>
      <c r="AL12" s="554"/>
      <c r="AM12" s="554"/>
      <c r="AN12" s="554"/>
      <c r="AO12" s="554"/>
      <c r="AP12" s="554"/>
      <c r="AQ12" s="555" t="s">
        <v>352</v>
      </c>
      <c r="AR12" s="555"/>
      <c r="AS12" s="555"/>
      <c r="AT12" s="555"/>
      <c r="AU12" s="6"/>
      <c r="AV12" s="6" t="s">
        <v>78</v>
      </c>
      <c r="AW12" s="6"/>
      <c r="AX12" s="42"/>
      <c r="CH12" s="698" t="s">
        <v>10</v>
      </c>
      <c r="CI12" s="698"/>
      <c r="CJ12" s="698"/>
      <c r="CK12" s="698"/>
      <c r="CL12" s="698"/>
      <c r="CM12" s="698"/>
      <c r="CN12" s="698"/>
      <c r="CO12" s="698"/>
      <c r="CP12" s="698"/>
      <c r="CQ12" s="698"/>
      <c r="CR12" s="698"/>
      <c r="CS12" s="698"/>
      <c r="CT12" s="698"/>
      <c r="CU12" s="698"/>
      <c r="CV12" s="698"/>
      <c r="CW12" s="698"/>
      <c r="CX12" s="698"/>
      <c r="CY12" s="698"/>
      <c r="CZ12" s="698"/>
      <c r="DA12" s="698"/>
    </row>
    <row r="13" spans="1:161" s="43" customFormat="1" ht="14.1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F13" s="196" t="s">
        <v>11</v>
      </c>
      <c r="CH13" s="691" t="s">
        <v>123</v>
      </c>
      <c r="CI13" s="692"/>
      <c r="CJ13" s="692"/>
      <c r="CK13" s="692"/>
      <c r="CL13" s="692"/>
      <c r="CM13" s="692"/>
      <c r="CN13" s="692"/>
      <c r="CO13" s="692"/>
      <c r="CP13" s="692"/>
      <c r="CQ13" s="692"/>
      <c r="CR13" s="692"/>
      <c r="CS13" s="692"/>
      <c r="CT13" s="692"/>
      <c r="CU13" s="692"/>
      <c r="CV13" s="692"/>
      <c r="CW13" s="692"/>
      <c r="CX13" s="692"/>
      <c r="CY13" s="692"/>
      <c r="CZ13" s="692"/>
      <c r="DA13" s="693"/>
    </row>
    <row r="14" spans="1:161" s="43" customFormat="1" ht="14.1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F14" s="196" t="s">
        <v>13</v>
      </c>
      <c r="CH14" s="694" t="s">
        <v>463</v>
      </c>
      <c r="CI14" s="695"/>
      <c r="CJ14" s="695"/>
      <c r="CK14" s="695"/>
      <c r="CL14" s="695"/>
      <c r="CM14" s="695"/>
      <c r="CN14" s="695" t="s">
        <v>360</v>
      </c>
      <c r="CO14" s="695"/>
      <c r="CP14" s="695"/>
      <c r="CQ14" s="695"/>
      <c r="CR14" s="695"/>
      <c r="CS14" s="695"/>
      <c r="CT14" s="695"/>
      <c r="CU14" s="695"/>
      <c r="CV14" s="695" t="s">
        <v>361</v>
      </c>
      <c r="CW14" s="695"/>
      <c r="CX14" s="695"/>
      <c r="CY14" s="695"/>
      <c r="CZ14" s="695"/>
      <c r="DA14" s="696"/>
    </row>
    <row r="15" spans="1:161" s="43" customFormat="1" ht="14.1" customHeight="1">
      <c r="A15" s="197" t="s">
        <v>14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542" t="s">
        <v>460</v>
      </c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542"/>
      <c r="BE15" s="542"/>
      <c r="BF15" s="542"/>
      <c r="BG15" s="542"/>
      <c r="BH15" s="542"/>
      <c r="BI15" s="542"/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2"/>
      <c r="BU15" s="542"/>
      <c r="BX15" s="197"/>
      <c r="BY15" s="197"/>
      <c r="BZ15" s="197"/>
      <c r="CA15" s="197"/>
      <c r="CB15" s="197"/>
      <c r="CC15" s="197"/>
      <c r="CD15" s="197"/>
      <c r="CF15" s="196" t="s">
        <v>15</v>
      </c>
      <c r="CH15" s="694" t="s">
        <v>363</v>
      </c>
      <c r="CI15" s="695"/>
      <c r="CJ15" s="695"/>
      <c r="CK15" s="695"/>
      <c r="CL15" s="695"/>
      <c r="CM15" s="695"/>
      <c r="CN15" s="695"/>
      <c r="CO15" s="695"/>
      <c r="CP15" s="695"/>
      <c r="CQ15" s="695"/>
      <c r="CR15" s="695"/>
      <c r="CS15" s="695"/>
      <c r="CT15" s="695"/>
      <c r="CU15" s="695"/>
      <c r="CV15" s="695"/>
      <c r="CW15" s="695"/>
      <c r="CX15" s="695"/>
      <c r="CY15" s="695"/>
      <c r="CZ15" s="695"/>
      <c r="DA15" s="696"/>
    </row>
    <row r="16" spans="1:161" s="43" customFormat="1" ht="14.1" customHeight="1">
      <c r="A16" s="197" t="s">
        <v>16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F16" s="196" t="s">
        <v>17</v>
      </c>
      <c r="CH16" s="694" t="s">
        <v>364</v>
      </c>
      <c r="CI16" s="695"/>
      <c r="CJ16" s="695"/>
      <c r="CK16" s="695"/>
      <c r="CL16" s="695"/>
      <c r="CM16" s="695"/>
      <c r="CN16" s="695"/>
      <c r="CO16" s="695"/>
      <c r="CP16" s="695"/>
      <c r="CQ16" s="695"/>
      <c r="CR16" s="695"/>
      <c r="CS16" s="695"/>
      <c r="CT16" s="695"/>
      <c r="CU16" s="695"/>
      <c r="CV16" s="695"/>
      <c r="CW16" s="695"/>
      <c r="CX16" s="695"/>
      <c r="CY16" s="695"/>
      <c r="CZ16" s="695"/>
      <c r="DA16" s="696"/>
    </row>
    <row r="17" spans="1:161" s="43" customFormat="1" ht="24.75" customHeight="1">
      <c r="A17" s="699" t="s">
        <v>124</v>
      </c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700" t="s">
        <v>461</v>
      </c>
      <c r="U17" s="700"/>
      <c r="V17" s="700"/>
      <c r="W17" s="700"/>
      <c r="X17" s="700"/>
      <c r="Y17" s="700"/>
      <c r="Z17" s="700"/>
      <c r="AA17" s="700"/>
      <c r="AB17" s="700"/>
      <c r="AC17" s="700"/>
      <c r="AD17" s="700"/>
      <c r="AE17" s="700"/>
      <c r="AF17" s="700"/>
      <c r="AG17" s="700"/>
      <c r="AH17" s="700"/>
      <c r="AI17" s="700"/>
      <c r="AJ17" s="700"/>
      <c r="AK17" s="700"/>
      <c r="AL17" s="700"/>
      <c r="AM17" s="700"/>
      <c r="AN17" s="700"/>
      <c r="AO17" s="700"/>
      <c r="AP17" s="700"/>
      <c r="AQ17" s="700"/>
      <c r="AR17" s="700"/>
      <c r="AS17" s="700"/>
      <c r="AT17" s="700"/>
      <c r="AU17" s="700"/>
      <c r="AV17" s="700"/>
      <c r="AW17" s="700"/>
      <c r="AX17" s="700"/>
      <c r="AY17" s="700"/>
      <c r="AZ17" s="700"/>
      <c r="BA17" s="700"/>
      <c r="BB17" s="700"/>
      <c r="BC17" s="700"/>
      <c r="BD17" s="700"/>
      <c r="BE17" s="700"/>
      <c r="BF17" s="700"/>
      <c r="BG17" s="700"/>
      <c r="BH17" s="700"/>
      <c r="BI17" s="700"/>
      <c r="BJ17" s="700"/>
      <c r="BK17" s="700"/>
      <c r="BL17" s="700"/>
      <c r="BM17" s="700"/>
      <c r="BN17" s="700"/>
      <c r="BO17" s="700"/>
      <c r="BP17" s="700"/>
      <c r="BQ17" s="700"/>
      <c r="BR17" s="700"/>
      <c r="BS17" s="700"/>
      <c r="BT17" s="700"/>
      <c r="BU17" s="700"/>
      <c r="BV17" s="197"/>
      <c r="BW17" s="197"/>
      <c r="BX17" s="197"/>
      <c r="BY17" s="197"/>
      <c r="BZ17" s="197"/>
      <c r="CA17" s="197"/>
      <c r="CB17" s="197"/>
      <c r="CC17" s="197"/>
      <c r="CD17" s="197"/>
      <c r="CF17" s="196" t="s">
        <v>125</v>
      </c>
      <c r="CH17" s="562" t="s">
        <v>366</v>
      </c>
      <c r="CI17" s="415"/>
      <c r="CJ17" s="415"/>
      <c r="CK17" s="415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563"/>
    </row>
    <row r="18" spans="1:161" s="43" customFormat="1" ht="14.1" customHeight="1">
      <c r="A18" s="701" t="s">
        <v>22</v>
      </c>
      <c r="B18" s="701"/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701"/>
      <c r="AM18" s="701"/>
      <c r="AN18" s="701"/>
      <c r="AO18" s="701"/>
      <c r="AP18" s="701"/>
      <c r="AQ18" s="701"/>
      <c r="AR18" s="701"/>
      <c r="AS18" s="701"/>
      <c r="AT18" s="701"/>
      <c r="AU18" s="701"/>
      <c r="AV18" s="701"/>
      <c r="AW18" s="701"/>
      <c r="AX18" s="701"/>
      <c r="AY18" s="701"/>
      <c r="AZ18" s="701"/>
      <c r="BA18" s="701"/>
      <c r="BB18" s="700"/>
      <c r="BC18" s="700"/>
      <c r="BD18" s="700"/>
      <c r="BE18" s="700"/>
      <c r="BF18" s="700"/>
      <c r="BG18" s="700"/>
      <c r="BH18" s="700"/>
      <c r="BI18" s="700"/>
      <c r="BJ18" s="700"/>
      <c r="BK18" s="700"/>
      <c r="BL18" s="700"/>
      <c r="BM18" s="700"/>
      <c r="BN18" s="700"/>
      <c r="BO18" s="700"/>
      <c r="BP18" s="700"/>
      <c r="BQ18" s="700"/>
      <c r="BR18" s="700"/>
      <c r="BS18" s="700"/>
      <c r="BT18" s="700"/>
      <c r="BU18" s="700"/>
      <c r="BV18" s="700"/>
      <c r="BW18" s="700"/>
      <c r="BX18" s="700"/>
      <c r="BY18" s="700"/>
      <c r="BZ18" s="700"/>
      <c r="CA18" s="700"/>
      <c r="CB18" s="700"/>
      <c r="CC18" s="700"/>
      <c r="CD18" s="700"/>
      <c r="CF18" s="197"/>
      <c r="CH18" s="694" t="s">
        <v>367</v>
      </c>
      <c r="CI18" s="695"/>
      <c r="CJ18" s="695"/>
      <c r="CK18" s="695"/>
      <c r="CL18" s="695"/>
      <c r="CM18" s="695"/>
      <c r="CN18" s="695"/>
      <c r="CO18" s="695"/>
      <c r="CP18" s="695"/>
      <c r="CQ18" s="695"/>
      <c r="CR18" s="695" t="s">
        <v>368</v>
      </c>
      <c r="CS18" s="695"/>
      <c r="CT18" s="695"/>
      <c r="CU18" s="695"/>
      <c r="CV18" s="695"/>
      <c r="CW18" s="695"/>
      <c r="CX18" s="695"/>
      <c r="CY18" s="695"/>
      <c r="CZ18" s="695"/>
      <c r="DA18" s="696"/>
    </row>
    <row r="19" spans="1:161" s="43" customFormat="1" ht="14.1" customHeight="1">
      <c r="A19" s="542" t="s">
        <v>462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44"/>
      <c r="BQ19" s="44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F19" s="196" t="s">
        <v>23</v>
      </c>
      <c r="CH19" s="694"/>
      <c r="CI19" s="695"/>
      <c r="CJ19" s="695"/>
      <c r="CK19" s="695"/>
      <c r="CL19" s="695"/>
      <c r="CM19" s="695"/>
      <c r="CN19" s="695"/>
      <c r="CO19" s="695"/>
      <c r="CP19" s="695"/>
      <c r="CQ19" s="695"/>
      <c r="CR19" s="695"/>
      <c r="CS19" s="695"/>
      <c r="CT19" s="695"/>
      <c r="CU19" s="695"/>
      <c r="CV19" s="695"/>
      <c r="CW19" s="695"/>
      <c r="CX19" s="695"/>
      <c r="CY19" s="695"/>
      <c r="CZ19" s="695"/>
      <c r="DA19" s="696"/>
    </row>
    <row r="20" spans="1:161" s="43" customFormat="1" ht="14.1" customHeight="1" thickBot="1">
      <c r="A20" s="206" t="s">
        <v>24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F20" s="196" t="s">
        <v>25</v>
      </c>
      <c r="CH20" s="702">
        <v>384</v>
      </c>
      <c r="CI20" s="703"/>
      <c r="CJ20" s="703"/>
      <c r="CK20" s="703"/>
      <c r="CL20" s="703"/>
      <c r="CM20" s="703"/>
      <c r="CN20" s="703"/>
      <c r="CO20" s="703"/>
      <c r="CP20" s="703"/>
      <c r="CQ20" s="703"/>
      <c r="CR20" s="703"/>
      <c r="CS20" s="703"/>
      <c r="CT20" s="703"/>
      <c r="CU20" s="703"/>
      <c r="CV20" s="703"/>
      <c r="CW20" s="703"/>
      <c r="CX20" s="703"/>
      <c r="CY20" s="703"/>
      <c r="CZ20" s="703"/>
      <c r="DA20" s="704"/>
    </row>
    <row r="21" spans="1:161" s="43" customFormat="1" ht="14.1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Z21" s="206"/>
      <c r="AA21" s="206"/>
      <c r="AB21" s="206"/>
      <c r="AC21" s="206"/>
      <c r="AD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J21" s="196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</row>
    <row r="22" spans="1:161" s="43" customFormat="1" ht="14.1" customHeight="1">
      <c r="A22" s="705" t="s">
        <v>126</v>
      </c>
      <c r="B22" s="705"/>
      <c r="C22" s="705"/>
      <c r="D22" s="705"/>
      <c r="E22" s="705"/>
      <c r="F22" s="705"/>
      <c r="G22" s="705"/>
      <c r="H22" s="705"/>
      <c r="I22" s="705"/>
      <c r="J22" s="705"/>
      <c r="K22" s="705"/>
      <c r="L22" s="705"/>
      <c r="M22" s="705"/>
      <c r="N22" s="705"/>
      <c r="O22" s="705"/>
      <c r="P22" s="705"/>
      <c r="Q22" s="705"/>
      <c r="R22" s="705"/>
      <c r="S22" s="705"/>
      <c r="T22" s="705"/>
      <c r="U22" s="705"/>
      <c r="V22" s="705"/>
      <c r="W22" s="705"/>
      <c r="X22" s="705"/>
      <c r="Y22" s="705"/>
      <c r="Z22" s="705"/>
      <c r="AA22" s="705"/>
      <c r="AB22" s="705"/>
      <c r="AC22" s="705"/>
      <c r="AD22" s="705"/>
      <c r="AE22" s="705"/>
      <c r="AF22" s="705"/>
      <c r="AG22" s="705"/>
      <c r="AH22" s="705"/>
      <c r="AI22" s="705"/>
      <c r="AJ22" s="705"/>
      <c r="AK22" s="705"/>
      <c r="AL22" s="705"/>
      <c r="AM22" s="705"/>
      <c r="AN22" s="705"/>
      <c r="AO22" s="705"/>
      <c r="AP22" s="705"/>
      <c r="AQ22" s="705"/>
      <c r="AR22" s="705"/>
      <c r="AS22" s="705"/>
      <c r="AT22" s="705"/>
      <c r="AU22" s="705"/>
      <c r="AV22" s="705"/>
      <c r="AW22" s="705"/>
      <c r="AX22" s="705"/>
      <c r="AY22" s="705"/>
      <c r="AZ22" s="705"/>
      <c r="BA22" s="705"/>
      <c r="BB22" s="705"/>
      <c r="BC22" s="705"/>
      <c r="BD22" s="705"/>
      <c r="BE22" s="705"/>
      <c r="BF22" s="705"/>
      <c r="BG22" s="705"/>
      <c r="BH22" s="705"/>
      <c r="BI22" s="705"/>
      <c r="BJ22" s="705"/>
      <c r="BK22" s="705"/>
      <c r="BL22" s="705"/>
      <c r="BM22" s="705"/>
      <c r="BN22" s="705"/>
      <c r="BO22" s="705"/>
      <c r="BP22" s="705"/>
      <c r="BQ22" s="705"/>
      <c r="BR22" s="705"/>
      <c r="BS22" s="705"/>
      <c r="BT22" s="705"/>
      <c r="BU22" s="705"/>
      <c r="BV22" s="705"/>
      <c r="BW22" s="705"/>
      <c r="BX22" s="705"/>
      <c r="BY22" s="705"/>
      <c r="BZ22" s="705"/>
      <c r="CA22" s="705"/>
      <c r="CB22" s="705"/>
      <c r="CC22" s="705"/>
      <c r="CD22" s="705"/>
      <c r="CE22" s="705"/>
      <c r="CF22" s="705"/>
      <c r="CG22" s="705"/>
      <c r="CH22" s="705"/>
      <c r="CI22" s="705"/>
      <c r="CJ22" s="705"/>
      <c r="CK22" s="705"/>
      <c r="CL22" s="705"/>
      <c r="CM22" s="705"/>
      <c r="CN22" s="705"/>
      <c r="CO22" s="705"/>
      <c r="CP22" s="705"/>
      <c r="CQ22" s="705"/>
      <c r="CR22" s="705"/>
      <c r="CS22" s="705"/>
      <c r="CT22" s="705"/>
      <c r="CU22" s="705"/>
      <c r="CV22" s="705"/>
      <c r="CW22" s="705"/>
      <c r="CX22" s="705"/>
      <c r="CY22" s="705"/>
      <c r="CZ22" s="705"/>
      <c r="DA22" s="705"/>
      <c r="DB22" s="705"/>
      <c r="DC22" s="705"/>
      <c r="DD22" s="705"/>
      <c r="DE22" s="705"/>
      <c r="DF22" s="705"/>
      <c r="DG22" s="705"/>
      <c r="DH22" s="705"/>
      <c r="DI22" s="705"/>
      <c r="DJ22" s="705"/>
      <c r="DK22" s="705"/>
      <c r="DL22" s="705"/>
      <c r="DM22" s="705"/>
      <c r="DN22" s="705"/>
      <c r="DO22" s="705"/>
      <c r="DP22" s="705"/>
      <c r="DQ22" s="705"/>
      <c r="DR22" s="705"/>
      <c r="DS22" s="705"/>
      <c r="DT22" s="705"/>
      <c r="DU22" s="705"/>
      <c r="DV22" s="705"/>
      <c r="DW22" s="705"/>
      <c r="DX22" s="705"/>
      <c r="DY22" s="705"/>
      <c r="DZ22" s="705"/>
      <c r="EA22" s="705"/>
      <c r="EB22" s="705"/>
      <c r="EC22" s="705"/>
      <c r="ED22" s="705"/>
      <c r="EE22" s="705"/>
      <c r="EF22" s="705"/>
      <c r="EG22" s="705"/>
      <c r="EH22" s="705"/>
      <c r="EI22" s="705"/>
      <c r="EJ22" s="705"/>
      <c r="EK22" s="705"/>
      <c r="EL22" s="705"/>
      <c r="EM22" s="705"/>
      <c r="EN22" s="705"/>
      <c r="EO22" s="705"/>
      <c r="EP22" s="705"/>
      <c r="EQ22" s="705"/>
      <c r="ER22" s="705"/>
      <c r="ES22" s="705"/>
      <c r="ET22" s="705"/>
      <c r="EU22" s="705"/>
      <c r="EV22" s="705"/>
      <c r="EW22" s="705"/>
      <c r="EX22" s="705"/>
      <c r="EY22" s="705"/>
      <c r="EZ22" s="705"/>
      <c r="FA22" s="705"/>
      <c r="FB22" s="705"/>
      <c r="FC22" s="705"/>
      <c r="FD22" s="705"/>
      <c r="FE22" s="705"/>
    </row>
    <row r="23" spans="1:161" s="68" customFormat="1" ht="11.25">
      <c r="A23" s="706" t="s">
        <v>127</v>
      </c>
      <c r="B23" s="707"/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707"/>
      <c r="AL23" s="707"/>
      <c r="AM23" s="707"/>
      <c r="AN23" s="707"/>
      <c r="AO23" s="707"/>
      <c r="AP23" s="707"/>
      <c r="AQ23" s="712" t="s">
        <v>370</v>
      </c>
      <c r="AR23" s="713"/>
      <c r="AS23" s="713"/>
      <c r="AT23" s="713"/>
      <c r="AU23" s="713"/>
      <c r="AV23" s="713"/>
      <c r="AW23" s="714"/>
      <c r="AX23" s="721" t="s">
        <v>128</v>
      </c>
      <c r="AY23" s="721"/>
      <c r="AZ23" s="721"/>
      <c r="BA23" s="721"/>
      <c r="BB23" s="721"/>
      <c r="BC23" s="721"/>
      <c r="BD23" s="721"/>
      <c r="BE23" s="721"/>
      <c r="BF23" s="721"/>
      <c r="BG23" s="721"/>
      <c r="BH23" s="721"/>
      <c r="BI23" s="721"/>
      <c r="BJ23" s="721"/>
      <c r="BK23" s="721"/>
      <c r="BL23" s="721"/>
      <c r="BM23" s="721"/>
      <c r="BN23" s="721"/>
      <c r="BO23" s="721"/>
      <c r="BP23" s="721"/>
      <c r="BQ23" s="723" t="s">
        <v>129</v>
      </c>
      <c r="BR23" s="721"/>
      <c r="BS23" s="721"/>
      <c r="BT23" s="721"/>
      <c r="BU23" s="721"/>
      <c r="BV23" s="721"/>
      <c r="BW23" s="721"/>
      <c r="BX23" s="721"/>
      <c r="BY23" s="721"/>
      <c r="BZ23" s="721"/>
      <c r="CA23" s="721"/>
      <c r="CB23" s="721"/>
      <c r="CC23" s="721"/>
      <c r="CD23" s="721"/>
      <c r="CE23" s="721"/>
      <c r="CF23" s="721"/>
      <c r="CG23" s="721"/>
      <c r="CH23" s="721"/>
      <c r="CI23" s="721"/>
      <c r="CJ23" s="723" t="s">
        <v>130</v>
      </c>
      <c r="CK23" s="723"/>
      <c r="CL23" s="723"/>
      <c r="CM23" s="723"/>
      <c r="CN23" s="723"/>
      <c r="CO23" s="723"/>
      <c r="CP23" s="723"/>
      <c r="CQ23" s="723"/>
      <c r="CR23" s="723"/>
      <c r="CS23" s="723"/>
      <c r="CT23" s="723"/>
      <c r="CU23" s="723"/>
      <c r="CV23" s="723"/>
      <c r="CW23" s="723"/>
      <c r="CX23" s="723"/>
      <c r="CY23" s="723"/>
      <c r="CZ23" s="723"/>
      <c r="DA23" s="723"/>
      <c r="DB23" s="723" t="s">
        <v>131</v>
      </c>
      <c r="DC23" s="723"/>
      <c r="DD23" s="723"/>
      <c r="DE23" s="723"/>
      <c r="DF23" s="723"/>
      <c r="DG23" s="723"/>
      <c r="DH23" s="723"/>
      <c r="DI23" s="723"/>
      <c r="DJ23" s="723"/>
      <c r="DK23" s="723"/>
      <c r="DL23" s="723"/>
      <c r="DM23" s="723"/>
      <c r="DN23" s="723"/>
      <c r="DO23" s="723"/>
      <c r="DP23" s="723"/>
      <c r="DQ23" s="723"/>
      <c r="DR23" s="723"/>
      <c r="DS23" s="723"/>
      <c r="DT23" s="725" t="s">
        <v>60</v>
      </c>
      <c r="DU23" s="726"/>
      <c r="DV23" s="726"/>
      <c r="DW23" s="726"/>
      <c r="DX23" s="726"/>
      <c r="DY23" s="726"/>
      <c r="DZ23" s="726"/>
      <c r="EA23" s="726"/>
      <c r="EB23" s="726"/>
      <c r="EC23" s="726"/>
      <c r="ED23" s="726"/>
      <c r="EE23" s="726"/>
      <c r="EF23" s="726"/>
      <c r="EG23" s="726"/>
      <c r="EH23" s="726"/>
      <c r="EI23" s="726"/>
      <c r="EJ23" s="726"/>
      <c r="EK23" s="726"/>
      <c r="EL23" s="727"/>
      <c r="EM23" s="721" t="s">
        <v>132</v>
      </c>
      <c r="EN23" s="721"/>
      <c r="EO23" s="721"/>
      <c r="EP23" s="721"/>
      <c r="EQ23" s="721"/>
      <c r="ER23" s="721"/>
      <c r="ES23" s="721"/>
      <c r="ET23" s="721"/>
      <c r="EU23" s="721"/>
      <c r="EV23" s="721"/>
      <c r="EW23" s="721"/>
      <c r="EX23" s="721"/>
      <c r="EY23" s="721"/>
      <c r="EZ23" s="721"/>
      <c r="FA23" s="721"/>
      <c r="FB23" s="721"/>
      <c r="FC23" s="721"/>
      <c r="FD23" s="721"/>
      <c r="FE23" s="721"/>
    </row>
    <row r="24" spans="1:161" s="68" customFormat="1" ht="11.25">
      <c r="A24" s="708"/>
      <c r="B24" s="709"/>
      <c r="C24" s="709"/>
      <c r="D24" s="709"/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  <c r="AO24" s="709"/>
      <c r="AP24" s="709"/>
      <c r="AQ24" s="715"/>
      <c r="AR24" s="716"/>
      <c r="AS24" s="716"/>
      <c r="AT24" s="716"/>
      <c r="AU24" s="716"/>
      <c r="AV24" s="716"/>
      <c r="AW24" s="717"/>
      <c r="AX24" s="721"/>
      <c r="AY24" s="721"/>
      <c r="AZ24" s="721"/>
      <c r="BA24" s="721"/>
      <c r="BB24" s="721"/>
      <c r="BC24" s="721"/>
      <c r="BD24" s="721"/>
      <c r="BE24" s="721"/>
      <c r="BF24" s="721"/>
      <c r="BG24" s="721"/>
      <c r="BH24" s="721"/>
      <c r="BI24" s="721"/>
      <c r="BJ24" s="721"/>
      <c r="BK24" s="721"/>
      <c r="BL24" s="721"/>
      <c r="BM24" s="721"/>
      <c r="BN24" s="721"/>
      <c r="BO24" s="721"/>
      <c r="BP24" s="721"/>
      <c r="BQ24" s="721"/>
      <c r="BR24" s="721"/>
      <c r="BS24" s="721"/>
      <c r="BT24" s="721"/>
      <c r="BU24" s="721"/>
      <c r="BV24" s="721"/>
      <c r="BW24" s="721"/>
      <c r="BX24" s="721"/>
      <c r="BY24" s="721"/>
      <c r="BZ24" s="721"/>
      <c r="CA24" s="721"/>
      <c r="CB24" s="721"/>
      <c r="CC24" s="721"/>
      <c r="CD24" s="721"/>
      <c r="CE24" s="721"/>
      <c r="CF24" s="721"/>
      <c r="CG24" s="721"/>
      <c r="CH24" s="721"/>
      <c r="CI24" s="721"/>
      <c r="CJ24" s="723"/>
      <c r="CK24" s="723"/>
      <c r="CL24" s="723"/>
      <c r="CM24" s="723"/>
      <c r="CN24" s="723"/>
      <c r="CO24" s="723"/>
      <c r="CP24" s="723"/>
      <c r="CQ24" s="723"/>
      <c r="CR24" s="723"/>
      <c r="CS24" s="723"/>
      <c r="CT24" s="723"/>
      <c r="CU24" s="723"/>
      <c r="CV24" s="723"/>
      <c r="CW24" s="723"/>
      <c r="CX24" s="723"/>
      <c r="CY24" s="723"/>
      <c r="CZ24" s="723"/>
      <c r="DA24" s="723"/>
      <c r="DB24" s="723"/>
      <c r="DC24" s="723"/>
      <c r="DD24" s="723"/>
      <c r="DE24" s="723"/>
      <c r="DF24" s="723"/>
      <c r="DG24" s="723"/>
      <c r="DH24" s="723"/>
      <c r="DI24" s="723"/>
      <c r="DJ24" s="723"/>
      <c r="DK24" s="723"/>
      <c r="DL24" s="723"/>
      <c r="DM24" s="723"/>
      <c r="DN24" s="723"/>
      <c r="DO24" s="723"/>
      <c r="DP24" s="723"/>
      <c r="DQ24" s="723"/>
      <c r="DR24" s="723"/>
      <c r="DS24" s="723"/>
      <c r="DT24" s="728"/>
      <c r="DU24" s="729"/>
      <c r="DV24" s="729"/>
      <c r="DW24" s="729"/>
      <c r="DX24" s="729"/>
      <c r="DY24" s="729"/>
      <c r="DZ24" s="729"/>
      <c r="EA24" s="729"/>
      <c r="EB24" s="729"/>
      <c r="EC24" s="729"/>
      <c r="ED24" s="729"/>
      <c r="EE24" s="729"/>
      <c r="EF24" s="729"/>
      <c r="EG24" s="729"/>
      <c r="EH24" s="729"/>
      <c r="EI24" s="729"/>
      <c r="EJ24" s="729"/>
      <c r="EK24" s="729"/>
      <c r="EL24" s="730"/>
      <c r="EM24" s="721"/>
      <c r="EN24" s="721"/>
      <c r="EO24" s="721"/>
      <c r="EP24" s="721"/>
      <c r="EQ24" s="721"/>
      <c r="ER24" s="721"/>
      <c r="ES24" s="721"/>
      <c r="ET24" s="721"/>
      <c r="EU24" s="721"/>
      <c r="EV24" s="721"/>
      <c r="EW24" s="721"/>
      <c r="EX24" s="721"/>
      <c r="EY24" s="721"/>
      <c r="EZ24" s="721"/>
      <c r="FA24" s="721"/>
      <c r="FB24" s="721"/>
      <c r="FC24" s="721"/>
      <c r="FD24" s="721"/>
      <c r="FE24" s="721"/>
    </row>
    <row r="25" spans="1:161" s="68" customFormat="1" ht="12" thickBot="1">
      <c r="A25" s="710"/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8"/>
      <c r="AR25" s="719"/>
      <c r="AS25" s="719"/>
      <c r="AT25" s="719"/>
      <c r="AU25" s="719"/>
      <c r="AV25" s="719"/>
      <c r="AW25" s="720"/>
      <c r="AX25" s="722"/>
      <c r="AY25" s="722"/>
      <c r="AZ25" s="722"/>
      <c r="BA25" s="722"/>
      <c r="BB25" s="722"/>
      <c r="BC25" s="722"/>
      <c r="BD25" s="722"/>
      <c r="BE25" s="722"/>
      <c r="BF25" s="722"/>
      <c r="BG25" s="722"/>
      <c r="BH25" s="722"/>
      <c r="BI25" s="722"/>
      <c r="BJ25" s="722"/>
      <c r="BK25" s="722"/>
      <c r="BL25" s="722"/>
      <c r="BM25" s="722"/>
      <c r="BN25" s="722"/>
      <c r="BO25" s="722"/>
      <c r="BP25" s="722"/>
      <c r="BQ25" s="722"/>
      <c r="BR25" s="722"/>
      <c r="BS25" s="722"/>
      <c r="BT25" s="722"/>
      <c r="BU25" s="722"/>
      <c r="BV25" s="722"/>
      <c r="BW25" s="722"/>
      <c r="BX25" s="722"/>
      <c r="BY25" s="722"/>
      <c r="BZ25" s="722"/>
      <c r="CA25" s="722"/>
      <c r="CB25" s="722"/>
      <c r="CC25" s="722"/>
      <c r="CD25" s="722"/>
      <c r="CE25" s="722"/>
      <c r="CF25" s="722"/>
      <c r="CG25" s="722"/>
      <c r="CH25" s="722"/>
      <c r="CI25" s="722"/>
      <c r="CJ25" s="724"/>
      <c r="CK25" s="724"/>
      <c r="CL25" s="724"/>
      <c r="CM25" s="724"/>
      <c r="CN25" s="724"/>
      <c r="CO25" s="724"/>
      <c r="CP25" s="724"/>
      <c r="CQ25" s="724"/>
      <c r="CR25" s="724"/>
      <c r="CS25" s="724"/>
      <c r="CT25" s="724"/>
      <c r="CU25" s="724"/>
      <c r="CV25" s="724"/>
      <c r="CW25" s="724"/>
      <c r="CX25" s="724"/>
      <c r="CY25" s="724"/>
      <c r="CZ25" s="724"/>
      <c r="DA25" s="724"/>
      <c r="DB25" s="724"/>
      <c r="DC25" s="724"/>
      <c r="DD25" s="724"/>
      <c r="DE25" s="724"/>
      <c r="DF25" s="724"/>
      <c r="DG25" s="724"/>
      <c r="DH25" s="724"/>
      <c r="DI25" s="724"/>
      <c r="DJ25" s="724"/>
      <c r="DK25" s="724"/>
      <c r="DL25" s="724"/>
      <c r="DM25" s="724"/>
      <c r="DN25" s="724"/>
      <c r="DO25" s="724"/>
      <c r="DP25" s="724"/>
      <c r="DQ25" s="724"/>
      <c r="DR25" s="724"/>
      <c r="DS25" s="724"/>
      <c r="DT25" s="728"/>
      <c r="DU25" s="729"/>
      <c r="DV25" s="729"/>
      <c r="DW25" s="729"/>
      <c r="DX25" s="729"/>
      <c r="DY25" s="729"/>
      <c r="DZ25" s="729"/>
      <c r="EA25" s="729"/>
      <c r="EB25" s="729"/>
      <c r="EC25" s="729"/>
      <c r="ED25" s="729"/>
      <c r="EE25" s="729"/>
      <c r="EF25" s="729"/>
      <c r="EG25" s="729"/>
      <c r="EH25" s="729"/>
      <c r="EI25" s="729"/>
      <c r="EJ25" s="729"/>
      <c r="EK25" s="729"/>
      <c r="EL25" s="730"/>
      <c r="EM25" s="722"/>
      <c r="EN25" s="722"/>
      <c r="EO25" s="722"/>
      <c r="EP25" s="722"/>
      <c r="EQ25" s="722"/>
      <c r="ER25" s="722"/>
      <c r="ES25" s="722"/>
      <c r="ET25" s="722"/>
      <c r="EU25" s="722"/>
      <c r="EV25" s="722"/>
      <c r="EW25" s="722"/>
      <c r="EX25" s="722"/>
      <c r="EY25" s="722"/>
      <c r="EZ25" s="722"/>
      <c r="FA25" s="722"/>
      <c r="FB25" s="722"/>
      <c r="FC25" s="722"/>
      <c r="FD25" s="722"/>
      <c r="FE25" s="722"/>
    </row>
    <row r="26" spans="1:161" s="68" customFormat="1" ht="12.75" customHeight="1">
      <c r="A26" s="215"/>
      <c r="B26" s="744" t="s">
        <v>407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5" t="s">
        <v>351</v>
      </c>
      <c r="AH26" s="745"/>
      <c r="AI26" s="745"/>
      <c r="AJ26" s="216" t="s">
        <v>226</v>
      </c>
      <c r="AM26" s="216"/>
      <c r="AN26" s="216"/>
      <c r="AO26" s="217"/>
      <c r="AP26" s="218"/>
      <c r="AQ26" s="746" t="s">
        <v>408</v>
      </c>
      <c r="AR26" s="747"/>
      <c r="AS26" s="747"/>
      <c r="AT26" s="747"/>
      <c r="AU26" s="747"/>
      <c r="AV26" s="747"/>
      <c r="AW26" s="748"/>
      <c r="AX26" s="749">
        <v>2500</v>
      </c>
      <c r="AY26" s="733"/>
      <c r="AZ26" s="733"/>
      <c r="BA26" s="733"/>
      <c r="BB26" s="733"/>
      <c r="BC26" s="733"/>
      <c r="BD26" s="733"/>
      <c r="BE26" s="733"/>
      <c r="BF26" s="733"/>
      <c r="BG26" s="733"/>
      <c r="BH26" s="733"/>
      <c r="BI26" s="733"/>
      <c r="BJ26" s="733"/>
      <c r="BK26" s="733"/>
      <c r="BL26" s="733"/>
      <c r="BM26" s="733"/>
      <c r="BN26" s="733"/>
      <c r="BO26" s="733"/>
      <c r="BP26" s="733"/>
      <c r="BQ26" s="751" t="s">
        <v>55</v>
      </c>
      <c r="BR26" s="752"/>
      <c r="BS26" s="733"/>
      <c r="BT26" s="733"/>
      <c r="BU26" s="733"/>
      <c r="BV26" s="733"/>
      <c r="BW26" s="733"/>
      <c r="BX26" s="733"/>
      <c r="BY26" s="733"/>
      <c r="BZ26" s="733"/>
      <c r="CA26" s="733"/>
      <c r="CB26" s="733"/>
      <c r="CC26" s="733"/>
      <c r="CD26" s="733"/>
      <c r="CE26" s="733"/>
      <c r="CF26" s="733"/>
      <c r="CG26" s="733"/>
      <c r="CH26" s="731" t="s">
        <v>56</v>
      </c>
      <c r="CI26" s="732"/>
      <c r="CJ26" s="733"/>
      <c r="CK26" s="733"/>
      <c r="CL26" s="733"/>
      <c r="CM26" s="733"/>
      <c r="CN26" s="733"/>
      <c r="CO26" s="733"/>
      <c r="CP26" s="733"/>
      <c r="CQ26" s="733"/>
      <c r="CR26" s="733"/>
      <c r="CS26" s="733"/>
      <c r="CT26" s="733"/>
      <c r="CU26" s="733"/>
      <c r="CV26" s="733"/>
      <c r="CW26" s="733"/>
      <c r="CX26" s="733"/>
      <c r="CY26" s="733"/>
      <c r="CZ26" s="733"/>
      <c r="DA26" s="734"/>
      <c r="DB26" s="737"/>
      <c r="DC26" s="733"/>
      <c r="DD26" s="733"/>
      <c r="DE26" s="733"/>
      <c r="DF26" s="733"/>
      <c r="DG26" s="733"/>
      <c r="DH26" s="733"/>
      <c r="DI26" s="733"/>
      <c r="DJ26" s="733"/>
      <c r="DK26" s="733"/>
      <c r="DL26" s="733"/>
      <c r="DM26" s="733"/>
      <c r="DN26" s="733"/>
      <c r="DO26" s="733"/>
      <c r="DP26" s="733"/>
      <c r="DQ26" s="733"/>
      <c r="DR26" s="733"/>
      <c r="DS26" s="734"/>
      <c r="DT26" s="737">
        <v>-452490</v>
      </c>
      <c r="DU26" s="733"/>
      <c r="DV26" s="733"/>
      <c r="DW26" s="733"/>
      <c r="DX26" s="733"/>
      <c r="DY26" s="733"/>
      <c r="DZ26" s="733"/>
      <c r="EA26" s="733"/>
      <c r="EB26" s="733"/>
      <c r="EC26" s="733"/>
      <c r="ED26" s="733"/>
      <c r="EE26" s="733"/>
      <c r="EF26" s="733"/>
      <c r="EG26" s="733"/>
      <c r="EH26" s="733"/>
      <c r="EI26" s="733"/>
      <c r="EJ26" s="733"/>
      <c r="EK26" s="733"/>
      <c r="EL26" s="734"/>
      <c r="EM26" s="737">
        <f>AX26+DT26</f>
        <v>-449990</v>
      </c>
      <c r="EN26" s="733"/>
      <c r="EO26" s="733"/>
      <c r="EP26" s="733"/>
      <c r="EQ26" s="733"/>
      <c r="ER26" s="733"/>
      <c r="ES26" s="733"/>
      <c r="ET26" s="733"/>
      <c r="EU26" s="733"/>
      <c r="EV26" s="733"/>
      <c r="EW26" s="733"/>
      <c r="EX26" s="733"/>
      <c r="EY26" s="733"/>
      <c r="EZ26" s="733"/>
      <c r="FA26" s="733"/>
      <c r="FB26" s="733"/>
      <c r="FC26" s="733"/>
      <c r="FD26" s="733"/>
      <c r="FE26" s="739"/>
    </row>
    <row r="27" spans="1:161" s="68" customFormat="1" ht="3" customHeight="1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1"/>
      <c r="Z27" s="222"/>
      <c r="AA27" s="222"/>
      <c r="AB27" s="222"/>
      <c r="AC27" s="221"/>
      <c r="AD27" s="221"/>
      <c r="AE27" s="221"/>
      <c r="AF27" s="221"/>
      <c r="AG27" s="221"/>
      <c r="AH27" s="221"/>
      <c r="AI27" s="220"/>
      <c r="AJ27" s="213"/>
      <c r="AK27" s="213"/>
      <c r="AL27" s="213"/>
      <c r="AM27" s="223"/>
      <c r="AN27" s="223"/>
      <c r="AO27" s="223"/>
      <c r="AP27" s="220"/>
      <c r="AQ27" s="741"/>
      <c r="AR27" s="742"/>
      <c r="AS27" s="742"/>
      <c r="AT27" s="742"/>
      <c r="AU27" s="742"/>
      <c r="AV27" s="742"/>
      <c r="AW27" s="743"/>
      <c r="AX27" s="750"/>
      <c r="AY27" s="735"/>
      <c r="AZ27" s="735"/>
      <c r="BA27" s="735"/>
      <c r="BB27" s="735"/>
      <c r="BC27" s="735"/>
      <c r="BD27" s="735"/>
      <c r="BE27" s="735"/>
      <c r="BF27" s="735"/>
      <c r="BG27" s="735"/>
      <c r="BH27" s="735"/>
      <c r="BI27" s="735"/>
      <c r="BJ27" s="735"/>
      <c r="BK27" s="735"/>
      <c r="BL27" s="735"/>
      <c r="BM27" s="735"/>
      <c r="BN27" s="735"/>
      <c r="BO27" s="735"/>
      <c r="BP27" s="735"/>
      <c r="BQ27" s="231"/>
      <c r="BR27" s="232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4"/>
      <c r="CI27" s="235"/>
      <c r="CJ27" s="735"/>
      <c r="CK27" s="735"/>
      <c r="CL27" s="735"/>
      <c r="CM27" s="735"/>
      <c r="CN27" s="735"/>
      <c r="CO27" s="735"/>
      <c r="CP27" s="735"/>
      <c r="CQ27" s="735"/>
      <c r="CR27" s="735"/>
      <c r="CS27" s="735"/>
      <c r="CT27" s="735"/>
      <c r="CU27" s="735"/>
      <c r="CV27" s="735"/>
      <c r="CW27" s="735"/>
      <c r="CX27" s="735"/>
      <c r="CY27" s="735"/>
      <c r="CZ27" s="735"/>
      <c r="DA27" s="736"/>
      <c r="DB27" s="738"/>
      <c r="DC27" s="735"/>
      <c r="DD27" s="735"/>
      <c r="DE27" s="735"/>
      <c r="DF27" s="735"/>
      <c r="DG27" s="735"/>
      <c r="DH27" s="735"/>
      <c r="DI27" s="735"/>
      <c r="DJ27" s="735"/>
      <c r="DK27" s="735"/>
      <c r="DL27" s="735"/>
      <c r="DM27" s="735"/>
      <c r="DN27" s="735"/>
      <c r="DO27" s="735"/>
      <c r="DP27" s="735"/>
      <c r="DQ27" s="735"/>
      <c r="DR27" s="735"/>
      <c r="DS27" s="736"/>
      <c r="DT27" s="738"/>
      <c r="DU27" s="735"/>
      <c r="DV27" s="735"/>
      <c r="DW27" s="735"/>
      <c r="DX27" s="735"/>
      <c r="DY27" s="735"/>
      <c r="DZ27" s="735"/>
      <c r="EA27" s="735"/>
      <c r="EB27" s="735"/>
      <c r="EC27" s="735"/>
      <c r="ED27" s="735"/>
      <c r="EE27" s="735"/>
      <c r="EF27" s="735"/>
      <c r="EG27" s="735"/>
      <c r="EH27" s="735"/>
      <c r="EI27" s="735"/>
      <c r="EJ27" s="735"/>
      <c r="EK27" s="735"/>
      <c r="EL27" s="736"/>
      <c r="EM27" s="738"/>
      <c r="EN27" s="735"/>
      <c r="EO27" s="735"/>
      <c r="EP27" s="735"/>
      <c r="EQ27" s="735"/>
      <c r="ER27" s="735"/>
      <c r="ES27" s="735"/>
      <c r="ET27" s="735"/>
      <c r="EU27" s="735"/>
      <c r="EV27" s="735"/>
      <c r="EW27" s="735"/>
      <c r="EX27" s="735"/>
      <c r="EY27" s="735"/>
      <c r="EZ27" s="735"/>
      <c r="FA27" s="735"/>
      <c r="FB27" s="735"/>
      <c r="FC27" s="735"/>
      <c r="FD27" s="735"/>
      <c r="FE27" s="740"/>
    </row>
    <row r="28" spans="1:161" s="68" customFormat="1" ht="12.95" customHeight="1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P28" s="220"/>
      <c r="Q28" s="220"/>
      <c r="R28" s="220"/>
      <c r="S28" s="220"/>
      <c r="T28" s="222" t="s">
        <v>133</v>
      </c>
      <c r="U28" s="770" t="s">
        <v>350</v>
      </c>
      <c r="V28" s="770"/>
      <c r="W28" s="770"/>
      <c r="X28" s="220" t="s">
        <v>227</v>
      </c>
      <c r="Y28" s="220"/>
      <c r="Z28" s="220"/>
      <c r="AA28" s="225"/>
      <c r="AB28" s="225"/>
      <c r="AC28" s="225"/>
      <c r="AD28" s="225"/>
      <c r="AE28" s="225"/>
      <c r="AF28" s="225"/>
      <c r="AJ28" s="226"/>
      <c r="AK28" s="226"/>
      <c r="AL28" s="226"/>
      <c r="AM28" s="226"/>
      <c r="AN28" s="226"/>
      <c r="AO28" s="226"/>
      <c r="AP28" s="226"/>
      <c r="AQ28" s="759" t="s">
        <v>409</v>
      </c>
      <c r="AR28" s="760"/>
      <c r="AS28" s="760"/>
      <c r="AT28" s="760"/>
      <c r="AU28" s="760"/>
      <c r="AV28" s="760"/>
      <c r="AW28" s="761"/>
      <c r="AX28" s="771"/>
      <c r="AY28" s="753"/>
      <c r="AZ28" s="753"/>
      <c r="BA28" s="753"/>
      <c r="BB28" s="753"/>
      <c r="BC28" s="753"/>
      <c r="BD28" s="753"/>
      <c r="BE28" s="753"/>
      <c r="BF28" s="753"/>
      <c r="BG28" s="753"/>
      <c r="BH28" s="753"/>
      <c r="BI28" s="753"/>
      <c r="BJ28" s="753"/>
      <c r="BK28" s="753"/>
      <c r="BL28" s="753"/>
      <c r="BM28" s="753"/>
      <c r="BN28" s="753"/>
      <c r="BO28" s="753"/>
      <c r="BP28" s="769"/>
      <c r="BQ28" s="753"/>
      <c r="BR28" s="753"/>
      <c r="BS28" s="753"/>
      <c r="BT28" s="753"/>
      <c r="BU28" s="753"/>
      <c r="BV28" s="753"/>
      <c r="BW28" s="753"/>
      <c r="BX28" s="753"/>
      <c r="BY28" s="753"/>
      <c r="BZ28" s="753"/>
      <c r="CA28" s="753"/>
      <c r="CB28" s="753"/>
      <c r="CC28" s="753"/>
      <c r="CD28" s="753"/>
      <c r="CE28" s="753"/>
      <c r="CF28" s="753"/>
      <c r="CG28" s="753"/>
      <c r="CH28" s="753"/>
      <c r="CI28" s="753"/>
      <c r="CJ28" s="753"/>
      <c r="CK28" s="753"/>
      <c r="CL28" s="753"/>
      <c r="CM28" s="753"/>
      <c r="CN28" s="753"/>
      <c r="CO28" s="753"/>
      <c r="CP28" s="753"/>
      <c r="CQ28" s="753"/>
      <c r="CR28" s="753"/>
      <c r="CS28" s="753"/>
      <c r="CT28" s="753"/>
      <c r="CU28" s="753"/>
      <c r="CV28" s="753"/>
      <c r="CW28" s="753"/>
      <c r="CX28" s="753"/>
      <c r="CY28" s="753"/>
      <c r="CZ28" s="753"/>
      <c r="DA28" s="753"/>
      <c r="DB28" s="753"/>
      <c r="DC28" s="753"/>
      <c r="DD28" s="753"/>
      <c r="DE28" s="753"/>
      <c r="DF28" s="753"/>
      <c r="DG28" s="753"/>
      <c r="DH28" s="753"/>
      <c r="DI28" s="753"/>
      <c r="DJ28" s="753"/>
      <c r="DK28" s="753"/>
      <c r="DL28" s="753"/>
      <c r="DM28" s="753"/>
      <c r="DN28" s="753"/>
      <c r="DO28" s="753"/>
      <c r="DP28" s="753"/>
      <c r="DQ28" s="753"/>
      <c r="DR28" s="753"/>
      <c r="DS28" s="753"/>
      <c r="DT28" s="753">
        <v>649824</v>
      </c>
      <c r="DU28" s="753"/>
      <c r="DV28" s="753"/>
      <c r="DW28" s="753"/>
      <c r="DX28" s="753"/>
      <c r="DY28" s="753"/>
      <c r="DZ28" s="753"/>
      <c r="EA28" s="753"/>
      <c r="EB28" s="753"/>
      <c r="EC28" s="753"/>
      <c r="ED28" s="753"/>
      <c r="EE28" s="753"/>
      <c r="EF28" s="753"/>
      <c r="EG28" s="753"/>
      <c r="EH28" s="753"/>
      <c r="EI28" s="753"/>
      <c r="EJ28" s="753"/>
      <c r="EK28" s="753"/>
      <c r="EL28" s="753"/>
      <c r="EM28" s="753">
        <f>DT28</f>
        <v>649824</v>
      </c>
      <c r="EN28" s="753"/>
      <c r="EO28" s="753"/>
      <c r="EP28" s="753"/>
      <c r="EQ28" s="753"/>
      <c r="ER28" s="753"/>
      <c r="ES28" s="753"/>
      <c r="ET28" s="753"/>
      <c r="EU28" s="753"/>
      <c r="EV28" s="753"/>
      <c r="EW28" s="753"/>
      <c r="EX28" s="753"/>
      <c r="EY28" s="753"/>
      <c r="EZ28" s="753"/>
      <c r="FA28" s="753"/>
      <c r="FB28" s="753"/>
      <c r="FC28" s="753"/>
      <c r="FD28" s="753"/>
      <c r="FE28" s="755"/>
    </row>
    <row r="29" spans="1:161" s="68" customFormat="1" ht="17.100000000000001" customHeight="1">
      <c r="A29" s="219"/>
      <c r="B29" s="757" t="s">
        <v>135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41"/>
      <c r="AR29" s="742"/>
      <c r="AS29" s="742"/>
      <c r="AT29" s="742"/>
      <c r="AU29" s="742"/>
      <c r="AV29" s="742"/>
      <c r="AW29" s="743"/>
      <c r="AX29" s="772"/>
      <c r="AY29" s="754"/>
      <c r="AZ29" s="754"/>
      <c r="BA29" s="754"/>
      <c r="BB29" s="754"/>
      <c r="BC29" s="754"/>
      <c r="BD29" s="754"/>
      <c r="BE29" s="754"/>
      <c r="BF29" s="754"/>
      <c r="BG29" s="754"/>
      <c r="BH29" s="754"/>
      <c r="BI29" s="754"/>
      <c r="BJ29" s="754"/>
      <c r="BK29" s="754"/>
      <c r="BL29" s="754"/>
      <c r="BM29" s="754"/>
      <c r="BN29" s="754"/>
      <c r="BO29" s="754"/>
      <c r="BP29" s="773"/>
      <c r="BQ29" s="754"/>
      <c r="BR29" s="754"/>
      <c r="BS29" s="754"/>
      <c r="BT29" s="754"/>
      <c r="BU29" s="754"/>
      <c r="BV29" s="754"/>
      <c r="BW29" s="754"/>
      <c r="BX29" s="754"/>
      <c r="BY29" s="754"/>
      <c r="BZ29" s="754"/>
      <c r="CA29" s="754"/>
      <c r="CB29" s="754"/>
      <c r="CC29" s="754"/>
      <c r="CD29" s="754"/>
      <c r="CE29" s="754"/>
      <c r="CF29" s="754"/>
      <c r="CG29" s="754"/>
      <c r="CH29" s="754"/>
      <c r="CI29" s="754"/>
      <c r="CJ29" s="754"/>
      <c r="CK29" s="754"/>
      <c r="CL29" s="754"/>
      <c r="CM29" s="754"/>
      <c r="CN29" s="754"/>
      <c r="CO29" s="754"/>
      <c r="CP29" s="754"/>
      <c r="CQ29" s="754"/>
      <c r="CR29" s="754"/>
      <c r="CS29" s="754"/>
      <c r="CT29" s="754"/>
      <c r="CU29" s="754"/>
      <c r="CV29" s="754"/>
      <c r="CW29" s="754"/>
      <c r="CX29" s="754"/>
      <c r="CY29" s="754"/>
      <c r="CZ29" s="754"/>
      <c r="DA29" s="754"/>
      <c r="DB29" s="754"/>
      <c r="DC29" s="754"/>
      <c r="DD29" s="754"/>
      <c r="DE29" s="754"/>
      <c r="DF29" s="754"/>
      <c r="DG29" s="754"/>
      <c r="DH29" s="754"/>
      <c r="DI29" s="754"/>
      <c r="DJ29" s="754"/>
      <c r="DK29" s="754"/>
      <c r="DL29" s="754"/>
      <c r="DM29" s="754"/>
      <c r="DN29" s="754"/>
      <c r="DO29" s="754"/>
      <c r="DP29" s="754"/>
      <c r="DQ29" s="754"/>
      <c r="DR29" s="754"/>
      <c r="DS29" s="754"/>
      <c r="DT29" s="754"/>
      <c r="DU29" s="754"/>
      <c r="DV29" s="754"/>
      <c r="DW29" s="754"/>
      <c r="DX29" s="754"/>
      <c r="DY29" s="754"/>
      <c r="DZ29" s="754"/>
      <c r="EA29" s="754"/>
      <c r="EB29" s="754"/>
      <c r="EC29" s="754"/>
      <c r="ED29" s="754"/>
      <c r="EE29" s="754"/>
      <c r="EF29" s="754"/>
      <c r="EG29" s="754"/>
      <c r="EH29" s="754"/>
      <c r="EI29" s="754"/>
      <c r="EJ29" s="754"/>
      <c r="EK29" s="754"/>
      <c r="EL29" s="754"/>
      <c r="EM29" s="754"/>
      <c r="EN29" s="754"/>
      <c r="EO29" s="754"/>
      <c r="EP29" s="754"/>
      <c r="EQ29" s="754"/>
      <c r="ER29" s="754"/>
      <c r="ES29" s="754"/>
      <c r="ET29" s="754"/>
      <c r="EU29" s="754"/>
      <c r="EV29" s="754"/>
      <c r="EW29" s="754"/>
      <c r="EX29" s="754"/>
      <c r="EY29" s="754"/>
      <c r="EZ29" s="754"/>
      <c r="FA29" s="754"/>
      <c r="FB29" s="754"/>
      <c r="FC29" s="754"/>
      <c r="FD29" s="754"/>
      <c r="FE29" s="756"/>
    </row>
    <row r="30" spans="1:161" s="68" customFormat="1" ht="11.25">
      <c r="A30" s="215"/>
      <c r="B30" s="758" t="s">
        <v>136</v>
      </c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8"/>
      <c r="AA30" s="758"/>
      <c r="AB30" s="758"/>
      <c r="AC30" s="758"/>
      <c r="AD30" s="758"/>
      <c r="AE30" s="758"/>
      <c r="AF30" s="758"/>
      <c r="AG30" s="758"/>
      <c r="AH30" s="758"/>
      <c r="AI30" s="758"/>
      <c r="AJ30" s="758"/>
      <c r="AK30" s="758"/>
      <c r="AL30" s="758"/>
      <c r="AM30" s="758"/>
      <c r="AN30" s="758"/>
      <c r="AO30" s="758"/>
      <c r="AP30" s="758"/>
      <c r="AQ30" s="759" t="s">
        <v>410</v>
      </c>
      <c r="AR30" s="760"/>
      <c r="AS30" s="760"/>
      <c r="AT30" s="760"/>
      <c r="AU30" s="760"/>
      <c r="AV30" s="760"/>
      <c r="AW30" s="761"/>
      <c r="AX30" s="762" t="s">
        <v>137</v>
      </c>
      <c r="AY30" s="763"/>
      <c r="AZ30" s="763"/>
      <c r="BA30" s="763"/>
      <c r="BB30" s="763"/>
      <c r="BC30" s="763"/>
      <c r="BD30" s="763"/>
      <c r="BE30" s="763"/>
      <c r="BF30" s="763"/>
      <c r="BG30" s="763"/>
      <c r="BH30" s="763"/>
      <c r="BI30" s="763"/>
      <c r="BJ30" s="763"/>
      <c r="BK30" s="763"/>
      <c r="BL30" s="763"/>
      <c r="BM30" s="763"/>
      <c r="BN30" s="763"/>
      <c r="BO30" s="763"/>
      <c r="BP30" s="764"/>
      <c r="BQ30" s="768" t="s">
        <v>137</v>
      </c>
      <c r="BR30" s="763"/>
      <c r="BS30" s="763"/>
      <c r="BT30" s="763"/>
      <c r="BU30" s="763"/>
      <c r="BV30" s="763"/>
      <c r="BW30" s="763"/>
      <c r="BX30" s="763"/>
      <c r="BY30" s="763"/>
      <c r="BZ30" s="763"/>
      <c r="CA30" s="763"/>
      <c r="CB30" s="763"/>
      <c r="CC30" s="763"/>
      <c r="CD30" s="763"/>
      <c r="CE30" s="763"/>
      <c r="CF30" s="763"/>
      <c r="CG30" s="763"/>
      <c r="CH30" s="763"/>
      <c r="CI30" s="764"/>
      <c r="CJ30" s="768" t="s">
        <v>137</v>
      </c>
      <c r="CK30" s="763"/>
      <c r="CL30" s="763"/>
      <c r="CM30" s="763"/>
      <c r="CN30" s="763"/>
      <c r="CO30" s="763"/>
      <c r="CP30" s="763"/>
      <c r="CQ30" s="763"/>
      <c r="CR30" s="763"/>
      <c r="CS30" s="763"/>
      <c r="CT30" s="763"/>
      <c r="CU30" s="763"/>
      <c r="CV30" s="763"/>
      <c r="CW30" s="763"/>
      <c r="CX30" s="763"/>
      <c r="CY30" s="763"/>
      <c r="CZ30" s="763"/>
      <c r="DA30" s="764"/>
      <c r="DB30" s="768" t="s">
        <v>137</v>
      </c>
      <c r="DC30" s="763"/>
      <c r="DD30" s="763"/>
      <c r="DE30" s="763"/>
      <c r="DF30" s="763"/>
      <c r="DG30" s="763"/>
      <c r="DH30" s="763"/>
      <c r="DI30" s="763"/>
      <c r="DJ30" s="763"/>
      <c r="DK30" s="763"/>
      <c r="DL30" s="763"/>
      <c r="DM30" s="763"/>
      <c r="DN30" s="763"/>
      <c r="DO30" s="763"/>
      <c r="DP30" s="763"/>
      <c r="DQ30" s="763"/>
      <c r="DR30" s="763"/>
      <c r="DS30" s="764"/>
      <c r="DT30" s="768">
        <v>610430</v>
      </c>
      <c r="DU30" s="763"/>
      <c r="DV30" s="763"/>
      <c r="DW30" s="763"/>
      <c r="DX30" s="763"/>
      <c r="DY30" s="763"/>
      <c r="DZ30" s="763"/>
      <c r="EA30" s="763"/>
      <c r="EB30" s="763"/>
      <c r="EC30" s="763"/>
      <c r="ED30" s="763"/>
      <c r="EE30" s="763"/>
      <c r="EF30" s="763"/>
      <c r="EG30" s="763"/>
      <c r="EH30" s="763"/>
      <c r="EI30" s="763"/>
      <c r="EJ30" s="763"/>
      <c r="EK30" s="763"/>
      <c r="EL30" s="764"/>
      <c r="EM30" s="768">
        <f>DT30</f>
        <v>610430</v>
      </c>
      <c r="EN30" s="763"/>
      <c r="EO30" s="763"/>
      <c r="EP30" s="763"/>
      <c r="EQ30" s="763"/>
      <c r="ER30" s="763"/>
      <c r="ES30" s="763"/>
      <c r="ET30" s="763"/>
      <c r="EU30" s="763"/>
      <c r="EV30" s="763"/>
      <c r="EW30" s="763"/>
      <c r="EX30" s="763"/>
      <c r="EY30" s="763"/>
      <c r="EZ30" s="763"/>
      <c r="FA30" s="763"/>
      <c r="FB30" s="763"/>
      <c r="FC30" s="763"/>
      <c r="FD30" s="763"/>
      <c r="FE30" s="774"/>
    </row>
    <row r="31" spans="1:161" s="68" customFormat="1" ht="11.25">
      <c r="A31" s="219"/>
      <c r="B31" s="776" t="s">
        <v>138</v>
      </c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6"/>
      <c r="W31" s="776"/>
      <c r="X31" s="776"/>
      <c r="Y31" s="776"/>
      <c r="Z31" s="776"/>
      <c r="AA31" s="776"/>
      <c r="AB31" s="776"/>
      <c r="AC31" s="776"/>
      <c r="AD31" s="776"/>
      <c r="AE31" s="776"/>
      <c r="AF31" s="776"/>
      <c r="AG31" s="776"/>
      <c r="AH31" s="776"/>
      <c r="AI31" s="776"/>
      <c r="AJ31" s="776"/>
      <c r="AK31" s="776"/>
      <c r="AL31" s="776"/>
      <c r="AM31" s="776"/>
      <c r="AN31" s="776"/>
      <c r="AO31" s="776"/>
      <c r="AP31" s="776"/>
      <c r="AQ31" s="741"/>
      <c r="AR31" s="742"/>
      <c r="AS31" s="742"/>
      <c r="AT31" s="742"/>
      <c r="AU31" s="742"/>
      <c r="AV31" s="742"/>
      <c r="AW31" s="743"/>
      <c r="AX31" s="765"/>
      <c r="AY31" s="766"/>
      <c r="AZ31" s="766"/>
      <c r="BA31" s="766"/>
      <c r="BB31" s="766"/>
      <c r="BC31" s="766"/>
      <c r="BD31" s="766"/>
      <c r="BE31" s="766"/>
      <c r="BF31" s="766"/>
      <c r="BG31" s="766"/>
      <c r="BH31" s="766"/>
      <c r="BI31" s="766"/>
      <c r="BJ31" s="766"/>
      <c r="BK31" s="766"/>
      <c r="BL31" s="766"/>
      <c r="BM31" s="766"/>
      <c r="BN31" s="766"/>
      <c r="BO31" s="766"/>
      <c r="BP31" s="767"/>
      <c r="BQ31" s="769"/>
      <c r="BR31" s="766"/>
      <c r="BS31" s="766"/>
      <c r="BT31" s="766"/>
      <c r="BU31" s="766"/>
      <c r="BV31" s="766"/>
      <c r="BW31" s="766"/>
      <c r="BX31" s="766"/>
      <c r="BY31" s="766"/>
      <c r="BZ31" s="766"/>
      <c r="CA31" s="766"/>
      <c r="CB31" s="766"/>
      <c r="CC31" s="766"/>
      <c r="CD31" s="766"/>
      <c r="CE31" s="766"/>
      <c r="CF31" s="766"/>
      <c r="CG31" s="766"/>
      <c r="CH31" s="766"/>
      <c r="CI31" s="767"/>
      <c r="CJ31" s="769"/>
      <c r="CK31" s="766"/>
      <c r="CL31" s="766"/>
      <c r="CM31" s="766"/>
      <c r="CN31" s="766"/>
      <c r="CO31" s="766"/>
      <c r="CP31" s="766"/>
      <c r="CQ31" s="766"/>
      <c r="CR31" s="766"/>
      <c r="CS31" s="766"/>
      <c r="CT31" s="766"/>
      <c r="CU31" s="766"/>
      <c r="CV31" s="766"/>
      <c r="CW31" s="766"/>
      <c r="CX31" s="766"/>
      <c r="CY31" s="766"/>
      <c r="CZ31" s="766"/>
      <c r="DA31" s="767"/>
      <c r="DB31" s="769"/>
      <c r="DC31" s="766"/>
      <c r="DD31" s="766"/>
      <c r="DE31" s="766"/>
      <c r="DF31" s="766"/>
      <c r="DG31" s="766"/>
      <c r="DH31" s="766"/>
      <c r="DI31" s="766"/>
      <c r="DJ31" s="766"/>
      <c r="DK31" s="766"/>
      <c r="DL31" s="766"/>
      <c r="DM31" s="766"/>
      <c r="DN31" s="766"/>
      <c r="DO31" s="766"/>
      <c r="DP31" s="766"/>
      <c r="DQ31" s="766"/>
      <c r="DR31" s="766"/>
      <c r="DS31" s="767"/>
      <c r="DT31" s="769"/>
      <c r="DU31" s="766"/>
      <c r="DV31" s="766"/>
      <c r="DW31" s="766"/>
      <c r="DX31" s="766"/>
      <c r="DY31" s="766"/>
      <c r="DZ31" s="766"/>
      <c r="EA31" s="766"/>
      <c r="EB31" s="766"/>
      <c r="EC31" s="766"/>
      <c r="ED31" s="766"/>
      <c r="EE31" s="766"/>
      <c r="EF31" s="766"/>
      <c r="EG31" s="766"/>
      <c r="EH31" s="766"/>
      <c r="EI31" s="766"/>
      <c r="EJ31" s="766"/>
      <c r="EK31" s="766"/>
      <c r="EL31" s="767"/>
      <c r="EM31" s="769"/>
      <c r="EN31" s="766"/>
      <c r="EO31" s="766"/>
      <c r="EP31" s="766"/>
      <c r="EQ31" s="766"/>
      <c r="ER31" s="766"/>
      <c r="ES31" s="766"/>
      <c r="ET31" s="766"/>
      <c r="EU31" s="766"/>
      <c r="EV31" s="766"/>
      <c r="EW31" s="766"/>
      <c r="EX31" s="766"/>
      <c r="EY31" s="766"/>
      <c r="EZ31" s="766"/>
      <c r="FA31" s="766"/>
      <c r="FB31" s="766"/>
      <c r="FC31" s="766"/>
      <c r="FD31" s="766"/>
      <c r="FE31" s="775"/>
    </row>
    <row r="32" spans="1:161" s="68" customFormat="1" ht="11.25">
      <c r="A32" s="219"/>
      <c r="B32" s="777" t="s">
        <v>139</v>
      </c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7"/>
      <c r="Y32" s="777"/>
      <c r="Z32" s="777"/>
      <c r="AA32" s="777"/>
      <c r="AB32" s="777"/>
      <c r="AC32" s="777"/>
      <c r="AD32" s="777"/>
      <c r="AE32" s="777"/>
      <c r="AF32" s="777"/>
      <c r="AG32" s="777"/>
      <c r="AH32" s="777"/>
      <c r="AI32" s="777"/>
      <c r="AJ32" s="777"/>
      <c r="AK32" s="777"/>
      <c r="AL32" s="777"/>
      <c r="AM32" s="777"/>
      <c r="AN32" s="777"/>
      <c r="AO32" s="777"/>
      <c r="AP32" s="777"/>
      <c r="AQ32" s="778" t="s">
        <v>411</v>
      </c>
      <c r="AR32" s="779"/>
      <c r="AS32" s="779"/>
      <c r="AT32" s="779"/>
      <c r="AU32" s="779"/>
      <c r="AV32" s="779"/>
      <c r="AW32" s="780"/>
      <c r="AX32" s="772" t="s">
        <v>137</v>
      </c>
      <c r="AY32" s="754"/>
      <c r="AZ32" s="754"/>
      <c r="BA32" s="754"/>
      <c r="BB32" s="754"/>
      <c r="BC32" s="754"/>
      <c r="BD32" s="754"/>
      <c r="BE32" s="754"/>
      <c r="BF32" s="754"/>
      <c r="BG32" s="754"/>
      <c r="BH32" s="754"/>
      <c r="BI32" s="754"/>
      <c r="BJ32" s="754"/>
      <c r="BK32" s="754"/>
      <c r="BL32" s="754"/>
      <c r="BM32" s="754"/>
      <c r="BN32" s="754"/>
      <c r="BO32" s="754"/>
      <c r="BP32" s="773"/>
      <c r="BQ32" s="754" t="s">
        <v>137</v>
      </c>
      <c r="BR32" s="754"/>
      <c r="BS32" s="754"/>
      <c r="BT32" s="754"/>
      <c r="BU32" s="754"/>
      <c r="BV32" s="754"/>
      <c r="BW32" s="754"/>
      <c r="BX32" s="754"/>
      <c r="BY32" s="754"/>
      <c r="BZ32" s="754"/>
      <c r="CA32" s="754"/>
      <c r="CB32" s="754"/>
      <c r="CC32" s="754"/>
      <c r="CD32" s="754"/>
      <c r="CE32" s="754"/>
      <c r="CF32" s="754"/>
      <c r="CG32" s="754"/>
      <c r="CH32" s="754"/>
      <c r="CI32" s="754"/>
      <c r="CJ32" s="754"/>
      <c r="CK32" s="754"/>
      <c r="CL32" s="754"/>
      <c r="CM32" s="754"/>
      <c r="CN32" s="754"/>
      <c r="CO32" s="754"/>
      <c r="CP32" s="754"/>
      <c r="CQ32" s="754"/>
      <c r="CR32" s="754"/>
      <c r="CS32" s="754"/>
      <c r="CT32" s="754"/>
      <c r="CU32" s="754"/>
      <c r="CV32" s="754"/>
      <c r="CW32" s="754"/>
      <c r="CX32" s="754"/>
      <c r="CY32" s="754"/>
      <c r="CZ32" s="754"/>
      <c r="DA32" s="754"/>
      <c r="DB32" s="754" t="s">
        <v>137</v>
      </c>
      <c r="DC32" s="754"/>
      <c r="DD32" s="754"/>
      <c r="DE32" s="754"/>
      <c r="DF32" s="754"/>
      <c r="DG32" s="754"/>
      <c r="DH32" s="754"/>
      <c r="DI32" s="754"/>
      <c r="DJ32" s="754"/>
      <c r="DK32" s="754"/>
      <c r="DL32" s="754"/>
      <c r="DM32" s="754"/>
      <c r="DN32" s="754"/>
      <c r="DO32" s="754"/>
      <c r="DP32" s="754"/>
      <c r="DQ32" s="754"/>
      <c r="DR32" s="754"/>
      <c r="DS32" s="754"/>
      <c r="DT32" s="754"/>
      <c r="DU32" s="754"/>
      <c r="DV32" s="754"/>
      <c r="DW32" s="754"/>
      <c r="DX32" s="754"/>
      <c r="DY32" s="754"/>
      <c r="DZ32" s="754"/>
      <c r="EA32" s="754"/>
      <c r="EB32" s="754"/>
      <c r="EC32" s="754"/>
      <c r="ED32" s="754"/>
      <c r="EE32" s="754"/>
      <c r="EF32" s="754"/>
      <c r="EG32" s="754"/>
      <c r="EH32" s="754"/>
      <c r="EI32" s="754"/>
      <c r="EJ32" s="754"/>
      <c r="EK32" s="754"/>
      <c r="EL32" s="754"/>
      <c r="EM32" s="754"/>
      <c r="EN32" s="754"/>
      <c r="EO32" s="754"/>
      <c r="EP32" s="754"/>
      <c r="EQ32" s="754"/>
      <c r="ER32" s="754"/>
      <c r="ES32" s="754"/>
      <c r="ET32" s="754"/>
      <c r="EU32" s="754"/>
      <c r="EV32" s="754"/>
      <c r="EW32" s="754"/>
      <c r="EX32" s="754"/>
      <c r="EY32" s="754"/>
      <c r="EZ32" s="754"/>
      <c r="FA32" s="754"/>
      <c r="FB32" s="754"/>
      <c r="FC32" s="754"/>
      <c r="FD32" s="754"/>
      <c r="FE32" s="756"/>
    </row>
    <row r="33" spans="1:161" s="68" customFormat="1" ht="24" customHeight="1">
      <c r="A33" s="219"/>
      <c r="B33" s="781" t="s">
        <v>140</v>
      </c>
      <c r="C33" s="781"/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1"/>
      <c r="AJ33" s="781"/>
      <c r="AK33" s="781"/>
      <c r="AL33" s="781"/>
      <c r="AM33" s="781"/>
      <c r="AN33" s="781"/>
      <c r="AO33" s="781"/>
      <c r="AP33" s="781"/>
      <c r="AQ33" s="782" t="s">
        <v>412</v>
      </c>
      <c r="AR33" s="783"/>
      <c r="AS33" s="783"/>
      <c r="AT33" s="783"/>
      <c r="AU33" s="783"/>
      <c r="AV33" s="783"/>
      <c r="AW33" s="784"/>
      <c r="AX33" s="772" t="s">
        <v>137</v>
      </c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  <c r="BL33" s="754"/>
      <c r="BM33" s="754"/>
      <c r="BN33" s="754"/>
      <c r="BO33" s="754"/>
      <c r="BP33" s="773"/>
      <c r="BQ33" s="754" t="s">
        <v>137</v>
      </c>
      <c r="BR33" s="754"/>
      <c r="BS33" s="754"/>
      <c r="BT33" s="754"/>
      <c r="BU33" s="754"/>
      <c r="BV33" s="754"/>
      <c r="BW33" s="754"/>
      <c r="BX33" s="754"/>
      <c r="BY33" s="754"/>
      <c r="BZ33" s="754"/>
      <c r="CA33" s="754"/>
      <c r="CB33" s="754"/>
      <c r="CC33" s="754"/>
      <c r="CD33" s="754"/>
      <c r="CE33" s="754"/>
      <c r="CF33" s="754"/>
      <c r="CG33" s="754"/>
      <c r="CH33" s="754"/>
      <c r="CI33" s="754"/>
      <c r="CJ33" s="754"/>
      <c r="CK33" s="754"/>
      <c r="CL33" s="754"/>
      <c r="CM33" s="754"/>
      <c r="CN33" s="754"/>
      <c r="CO33" s="754"/>
      <c r="CP33" s="754"/>
      <c r="CQ33" s="754"/>
      <c r="CR33" s="754"/>
      <c r="CS33" s="754"/>
      <c r="CT33" s="754"/>
      <c r="CU33" s="754"/>
      <c r="CV33" s="754"/>
      <c r="CW33" s="754"/>
      <c r="CX33" s="754"/>
      <c r="CY33" s="754"/>
      <c r="CZ33" s="754"/>
      <c r="DA33" s="754"/>
      <c r="DB33" s="754" t="s">
        <v>137</v>
      </c>
      <c r="DC33" s="754"/>
      <c r="DD33" s="754"/>
      <c r="DE33" s="754"/>
      <c r="DF33" s="754"/>
      <c r="DG33" s="754"/>
      <c r="DH33" s="754"/>
      <c r="DI33" s="754"/>
      <c r="DJ33" s="754"/>
      <c r="DK33" s="754"/>
      <c r="DL33" s="754"/>
      <c r="DM33" s="754"/>
      <c r="DN33" s="754"/>
      <c r="DO33" s="754"/>
      <c r="DP33" s="754"/>
      <c r="DQ33" s="754"/>
      <c r="DR33" s="754"/>
      <c r="DS33" s="754"/>
      <c r="DT33" s="754"/>
      <c r="DU33" s="754"/>
      <c r="DV33" s="754"/>
      <c r="DW33" s="754"/>
      <c r="DX33" s="754"/>
      <c r="DY33" s="754"/>
      <c r="DZ33" s="754"/>
      <c r="EA33" s="754"/>
      <c r="EB33" s="754"/>
      <c r="EC33" s="754"/>
      <c r="ED33" s="754"/>
      <c r="EE33" s="754"/>
      <c r="EF33" s="754"/>
      <c r="EG33" s="754"/>
      <c r="EH33" s="754"/>
      <c r="EI33" s="754"/>
      <c r="EJ33" s="754"/>
      <c r="EK33" s="754"/>
      <c r="EL33" s="754"/>
      <c r="EM33" s="754"/>
      <c r="EN33" s="754"/>
      <c r="EO33" s="754"/>
      <c r="EP33" s="754"/>
      <c r="EQ33" s="754"/>
      <c r="ER33" s="754"/>
      <c r="ES33" s="754"/>
      <c r="ET33" s="754"/>
      <c r="EU33" s="754"/>
      <c r="EV33" s="754"/>
      <c r="EW33" s="754"/>
      <c r="EX33" s="754"/>
      <c r="EY33" s="754"/>
      <c r="EZ33" s="754"/>
      <c r="FA33" s="754"/>
      <c r="FB33" s="754"/>
      <c r="FC33" s="754"/>
      <c r="FD33" s="754"/>
      <c r="FE33" s="756"/>
    </row>
    <row r="34" spans="1:161" s="68" customFormat="1" ht="11.25">
      <c r="A34" s="227"/>
      <c r="B34" s="777" t="s">
        <v>141</v>
      </c>
      <c r="C34" s="777"/>
      <c r="D34" s="777"/>
      <c r="E34" s="777"/>
      <c r="F34" s="777"/>
      <c r="G34" s="777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77"/>
      <c r="S34" s="777"/>
      <c r="T34" s="777"/>
      <c r="U34" s="777"/>
      <c r="V34" s="777"/>
      <c r="W34" s="777"/>
      <c r="X34" s="777"/>
      <c r="Y34" s="777"/>
      <c r="Z34" s="777"/>
      <c r="AA34" s="777"/>
      <c r="AB34" s="777"/>
      <c r="AC34" s="777"/>
      <c r="AD34" s="777"/>
      <c r="AE34" s="777"/>
      <c r="AF34" s="777"/>
      <c r="AG34" s="777"/>
      <c r="AH34" s="777"/>
      <c r="AI34" s="777"/>
      <c r="AJ34" s="777"/>
      <c r="AK34" s="777"/>
      <c r="AL34" s="777"/>
      <c r="AM34" s="777"/>
      <c r="AN34" s="777"/>
      <c r="AO34" s="777"/>
      <c r="AP34" s="777"/>
      <c r="AQ34" s="778" t="s">
        <v>413</v>
      </c>
      <c r="AR34" s="779"/>
      <c r="AS34" s="779"/>
      <c r="AT34" s="779"/>
      <c r="AU34" s="779"/>
      <c r="AV34" s="779"/>
      <c r="AW34" s="780"/>
      <c r="AX34" s="772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  <c r="BP34" s="773"/>
      <c r="BQ34" s="754"/>
      <c r="BR34" s="754"/>
      <c r="BS34" s="754"/>
      <c r="BT34" s="754"/>
      <c r="BU34" s="754"/>
      <c r="BV34" s="754"/>
      <c r="BW34" s="754"/>
      <c r="BX34" s="754"/>
      <c r="BY34" s="754"/>
      <c r="BZ34" s="754"/>
      <c r="CA34" s="754"/>
      <c r="CB34" s="754"/>
      <c r="CC34" s="754"/>
      <c r="CD34" s="754"/>
      <c r="CE34" s="754"/>
      <c r="CF34" s="754"/>
      <c r="CG34" s="754"/>
      <c r="CH34" s="754"/>
      <c r="CI34" s="754"/>
      <c r="CJ34" s="754"/>
      <c r="CK34" s="754"/>
      <c r="CL34" s="754"/>
      <c r="CM34" s="754"/>
      <c r="CN34" s="754"/>
      <c r="CO34" s="754"/>
      <c r="CP34" s="754"/>
      <c r="CQ34" s="754"/>
      <c r="CR34" s="754"/>
      <c r="CS34" s="754"/>
      <c r="CT34" s="754"/>
      <c r="CU34" s="754"/>
      <c r="CV34" s="754"/>
      <c r="CW34" s="754"/>
      <c r="CX34" s="754"/>
      <c r="CY34" s="754"/>
      <c r="CZ34" s="754"/>
      <c r="DA34" s="754"/>
      <c r="DB34" s="754" t="s">
        <v>137</v>
      </c>
      <c r="DC34" s="754"/>
      <c r="DD34" s="754"/>
      <c r="DE34" s="754"/>
      <c r="DF34" s="754"/>
      <c r="DG34" s="754"/>
      <c r="DH34" s="754"/>
      <c r="DI34" s="754"/>
      <c r="DJ34" s="754"/>
      <c r="DK34" s="754"/>
      <c r="DL34" s="754"/>
      <c r="DM34" s="754"/>
      <c r="DN34" s="754"/>
      <c r="DO34" s="754"/>
      <c r="DP34" s="754"/>
      <c r="DQ34" s="754"/>
      <c r="DR34" s="754"/>
      <c r="DS34" s="754"/>
      <c r="DT34" s="754" t="s">
        <v>137</v>
      </c>
      <c r="DU34" s="754"/>
      <c r="DV34" s="754"/>
      <c r="DW34" s="754"/>
      <c r="DX34" s="754"/>
      <c r="DY34" s="754"/>
      <c r="DZ34" s="754"/>
      <c r="EA34" s="754"/>
      <c r="EB34" s="754"/>
      <c r="EC34" s="754"/>
      <c r="ED34" s="754"/>
      <c r="EE34" s="754"/>
      <c r="EF34" s="754"/>
      <c r="EG34" s="754"/>
      <c r="EH34" s="754"/>
      <c r="EI34" s="754"/>
      <c r="EJ34" s="754"/>
      <c r="EK34" s="754"/>
      <c r="EL34" s="754"/>
      <c r="EM34" s="754"/>
      <c r="EN34" s="754"/>
      <c r="EO34" s="754"/>
      <c r="EP34" s="754"/>
      <c r="EQ34" s="754"/>
      <c r="ER34" s="754"/>
      <c r="ES34" s="754"/>
      <c r="ET34" s="754"/>
      <c r="EU34" s="754"/>
      <c r="EV34" s="754"/>
      <c r="EW34" s="754"/>
      <c r="EX34" s="754"/>
      <c r="EY34" s="754"/>
      <c r="EZ34" s="754"/>
      <c r="FA34" s="754"/>
      <c r="FB34" s="754"/>
      <c r="FC34" s="754"/>
      <c r="FD34" s="754"/>
      <c r="FE34" s="756"/>
    </row>
    <row r="35" spans="1:161" s="68" customFormat="1" ht="11.25">
      <c r="A35" s="227"/>
      <c r="B35" s="777" t="s">
        <v>142</v>
      </c>
      <c r="C35" s="777"/>
      <c r="D35" s="777"/>
      <c r="E35" s="777"/>
      <c r="F35" s="777"/>
      <c r="G35" s="777"/>
      <c r="H35" s="777"/>
      <c r="I35" s="777"/>
      <c r="J35" s="777"/>
      <c r="K35" s="777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777"/>
      <c r="Y35" s="777"/>
      <c r="Z35" s="777"/>
      <c r="AA35" s="777"/>
      <c r="AB35" s="777"/>
      <c r="AC35" s="777"/>
      <c r="AD35" s="777"/>
      <c r="AE35" s="777"/>
      <c r="AF35" s="777"/>
      <c r="AG35" s="777"/>
      <c r="AH35" s="777"/>
      <c r="AI35" s="777"/>
      <c r="AJ35" s="777"/>
      <c r="AK35" s="777"/>
      <c r="AL35" s="777"/>
      <c r="AM35" s="777"/>
      <c r="AN35" s="777"/>
      <c r="AO35" s="777"/>
      <c r="AP35" s="777"/>
      <c r="AQ35" s="778" t="s">
        <v>414</v>
      </c>
      <c r="AR35" s="779"/>
      <c r="AS35" s="779"/>
      <c r="AT35" s="779"/>
      <c r="AU35" s="779"/>
      <c r="AV35" s="779"/>
      <c r="AW35" s="780"/>
      <c r="AX35" s="772"/>
      <c r="AY35" s="754"/>
      <c r="AZ35" s="754"/>
      <c r="BA35" s="754"/>
      <c r="BB35" s="754"/>
      <c r="BC35" s="754"/>
      <c r="BD35" s="754"/>
      <c r="BE35" s="754"/>
      <c r="BF35" s="754"/>
      <c r="BG35" s="754"/>
      <c r="BH35" s="754"/>
      <c r="BI35" s="754"/>
      <c r="BJ35" s="754"/>
      <c r="BK35" s="754"/>
      <c r="BL35" s="754"/>
      <c r="BM35" s="754"/>
      <c r="BN35" s="754"/>
      <c r="BO35" s="754"/>
      <c r="BP35" s="773"/>
      <c r="BQ35" s="754"/>
      <c r="BR35" s="754"/>
      <c r="BS35" s="754"/>
      <c r="BT35" s="754"/>
      <c r="BU35" s="754"/>
      <c r="BV35" s="754"/>
      <c r="BW35" s="754"/>
      <c r="BX35" s="754"/>
      <c r="BY35" s="754"/>
      <c r="BZ35" s="754"/>
      <c r="CA35" s="754"/>
      <c r="CB35" s="754"/>
      <c r="CC35" s="754"/>
      <c r="CD35" s="754"/>
      <c r="CE35" s="754"/>
      <c r="CF35" s="754"/>
      <c r="CG35" s="754"/>
      <c r="CH35" s="754"/>
      <c r="CI35" s="754"/>
      <c r="CJ35" s="754"/>
      <c r="CK35" s="754"/>
      <c r="CL35" s="754"/>
      <c r="CM35" s="754"/>
      <c r="CN35" s="754"/>
      <c r="CO35" s="754"/>
      <c r="CP35" s="754"/>
      <c r="CQ35" s="754"/>
      <c r="CR35" s="754"/>
      <c r="CS35" s="754"/>
      <c r="CT35" s="754"/>
      <c r="CU35" s="754"/>
      <c r="CV35" s="754"/>
      <c r="CW35" s="754"/>
      <c r="CX35" s="754"/>
      <c r="CY35" s="754"/>
      <c r="CZ35" s="754"/>
      <c r="DA35" s="754"/>
      <c r="DB35" s="754" t="s">
        <v>137</v>
      </c>
      <c r="DC35" s="754"/>
      <c r="DD35" s="754"/>
      <c r="DE35" s="754"/>
      <c r="DF35" s="754"/>
      <c r="DG35" s="754"/>
      <c r="DH35" s="754"/>
      <c r="DI35" s="754"/>
      <c r="DJ35" s="754"/>
      <c r="DK35" s="754"/>
      <c r="DL35" s="754"/>
      <c r="DM35" s="754"/>
      <c r="DN35" s="754"/>
      <c r="DO35" s="754"/>
      <c r="DP35" s="754"/>
      <c r="DQ35" s="754"/>
      <c r="DR35" s="754"/>
      <c r="DS35" s="754"/>
      <c r="DT35" s="754"/>
      <c r="DU35" s="754"/>
      <c r="DV35" s="754"/>
      <c r="DW35" s="754"/>
      <c r="DX35" s="754"/>
      <c r="DY35" s="754"/>
      <c r="DZ35" s="754"/>
      <c r="EA35" s="754"/>
      <c r="EB35" s="754"/>
      <c r="EC35" s="754"/>
      <c r="ED35" s="754"/>
      <c r="EE35" s="754"/>
      <c r="EF35" s="754"/>
      <c r="EG35" s="754"/>
      <c r="EH35" s="754"/>
      <c r="EI35" s="754"/>
      <c r="EJ35" s="754"/>
      <c r="EK35" s="754"/>
      <c r="EL35" s="754"/>
      <c r="EM35" s="754" t="s">
        <v>137</v>
      </c>
      <c r="EN35" s="754"/>
      <c r="EO35" s="754"/>
      <c r="EP35" s="754"/>
      <c r="EQ35" s="754"/>
      <c r="ER35" s="754"/>
      <c r="ES35" s="754"/>
      <c r="ET35" s="754"/>
      <c r="EU35" s="754"/>
      <c r="EV35" s="754"/>
      <c r="EW35" s="754"/>
      <c r="EX35" s="754"/>
      <c r="EY35" s="754"/>
      <c r="EZ35" s="754"/>
      <c r="FA35" s="754"/>
      <c r="FB35" s="754"/>
      <c r="FC35" s="754"/>
      <c r="FD35" s="754"/>
      <c r="FE35" s="756"/>
    </row>
    <row r="36" spans="1:161" s="68" customFormat="1" ht="12" customHeight="1" thickBot="1">
      <c r="A36" s="227"/>
      <c r="B36" s="777" t="s">
        <v>457</v>
      </c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7"/>
      <c r="AB36" s="777"/>
      <c r="AC36" s="777"/>
      <c r="AD36" s="777"/>
      <c r="AE36" s="777"/>
      <c r="AF36" s="777"/>
      <c r="AG36" s="777"/>
      <c r="AH36" s="777"/>
      <c r="AI36" s="777"/>
      <c r="AJ36" s="777"/>
      <c r="AK36" s="777"/>
      <c r="AL36" s="777"/>
      <c r="AM36" s="777"/>
      <c r="AN36" s="777"/>
      <c r="AO36" s="777"/>
      <c r="AP36" s="777"/>
      <c r="AQ36" s="778" t="s">
        <v>415</v>
      </c>
      <c r="AR36" s="779"/>
      <c r="AS36" s="779"/>
      <c r="AT36" s="779"/>
      <c r="AU36" s="779"/>
      <c r="AV36" s="779"/>
      <c r="AW36" s="780"/>
      <c r="AX36" s="785"/>
      <c r="AY36" s="786"/>
      <c r="AZ36" s="786"/>
      <c r="BA36" s="786"/>
      <c r="BB36" s="786"/>
      <c r="BC36" s="786"/>
      <c r="BD36" s="786"/>
      <c r="BE36" s="786"/>
      <c r="BF36" s="786"/>
      <c r="BG36" s="786"/>
      <c r="BH36" s="786"/>
      <c r="BI36" s="786"/>
      <c r="BJ36" s="786"/>
      <c r="BK36" s="786"/>
      <c r="BL36" s="786"/>
      <c r="BM36" s="786"/>
      <c r="BN36" s="786"/>
      <c r="BO36" s="786"/>
      <c r="BP36" s="787"/>
      <c r="BQ36" s="786"/>
      <c r="BR36" s="786"/>
      <c r="BS36" s="786"/>
      <c r="BT36" s="786"/>
      <c r="BU36" s="786"/>
      <c r="BV36" s="786"/>
      <c r="BW36" s="786"/>
      <c r="BX36" s="786"/>
      <c r="BY36" s="786"/>
      <c r="BZ36" s="786"/>
      <c r="CA36" s="786"/>
      <c r="CB36" s="786"/>
      <c r="CC36" s="786"/>
      <c r="CD36" s="786"/>
      <c r="CE36" s="786"/>
      <c r="CF36" s="786"/>
      <c r="CG36" s="786"/>
      <c r="CH36" s="786"/>
      <c r="CI36" s="786"/>
      <c r="CJ36" s="786"/>
      <c r="CK36" s="786"/>
      <c r="CL36" s="786"/>
      <c r="CM36" s="786"/>
      <c r="CN36" s="786"/>
      <c r="CO36" s="786"/>
      <c r="CP36" s="786"/>
      <c r="CQ36" s="786"/>
      <c r="CR36" s="786"/>
      <c r="CS36" s="786"/>
      <c r="CT36" s="786"/>
      <c r="CU36" s="786"/>
      <c r="CV36" s="786"/>
      <c r="CW36" s="786"/>
      <c r="CX36" s="786"/>
      <c r="CY36" s="786"/>
      <c r="CZ36" s="786"/>
      <c r="DA36" s="786"/>
      <c r="DB36" s="786"/>
      <c r="DC36" s="786"/>
      <c r="DD36" s="786"/>
      <c r="DE36" s="786"/>
      <c r="DF36" s="786"/>
      <c r="DG36" s="786"/>
      <c r="DH36" s="786"/>
      <c r="DI36" s="786"/>
      <c r="DJ36" s="786"/>
      <c r="DK36" s="786"/>
      <c r="DL36" s="786"/>
      <c r="DM36" s="786"/>
      <c r="DN36" s="786"/>
      <c r="DO36" s="786"/>
      <c r="DP36" s="786"/>
      <c r="DQ36" s="786"/>
      <c r="DR36" s="786"/>
      <c r="DS36" s="786"/>
      <c r="DT36" s="786">
        <v>39394</v>
      </c>
      <c r="DU36" s="786"/>
      <c r="DV36" s="786"/>
      <c r="DW36" s="786"/>
      <c r="DX36" s="786"/>
      <c r="DY36" s="786"/>
      <c r="DZ36" s="786"/>
      <c r="EA36" s="786"/>
      <c r="EB36" s="786"/>
      <c r="EC36" s="786"/>
      <c r="ED36" s="786"/>
      <c r="EE36" s="786"/>
      <c r="EF36" s="786"/>
      <c r="EG36" s="786"/>
      <c r="EH36" s="786"/>
      <c r="EI36" s="786"/>
      <c r="EJ36" s="786"/>
      <c r="EK36" s="786"/>
      <c r="EL36" s="786"/>
      <c r="EM36" s="786">
        <f>DT36</f>
        <v>39394</v>
      </c>
      <c r="EN36" s="786"/>
      <c r="EO36" s="786"/>
      <c r="EP36" s="786"/>
      <c r="EQ36" s="786"/>
      <c r="ER36" s="786"/>
      <c r="ES36" s="786"/>
      <c r="ET36" s="786"/>
      <c r="EU36" s="786"/>
      <c r="EV36" s="786"/>
      <c r="EW36" s="786"/>
      <c r="EX36" s="786"/>
      <c r="EY36" s="786"/>
      <c r="EZ36" s="786"/>
      <c r="FA36" s="786"/>
      <c r="FB36" s="786"/>
      <c r="FC36" s="786"/>
      <c r="FD36" s="786"/>
      <c r="FE36" s="788"/>
    </row>
    <row r="37" spans="1:161" s="68" customFormat="1" ht="11.25">
      <c r="A37" s="22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30" t="s">
        <v>144</v>
      </c>
    </row>
    <row r="38" spans="1:161" s="68" customFormat="1" ht="6" customHeight="1">
      <c r="A38" s="221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30"/>
    </row>
    <row r="39" spans="1:161" s="68" customFormat="1" ht="11.25">
      <c r="A39" s="706" t="s">
        <v>127</v>
      </c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707"/>
      <c r="AL39" s="707"/>
      <c r="AM39" s="707"/>
      <c r="AN39" s="707"/>
      <c r="AO39" s="707"/>
      <c r="AP39" s="798"/>
      <c r="AQ39" s="706" t="s">
        <v>370</v>
      </c>
      <c r="AR39" s="707"/>
      <c r="AS39" s="707"/>
      <c r="AT39" s="707"/>
      <c r="AU39" s="707"/>
      <c r="AV39" s="707"/>
      <c r="AW39" s="798"/>
      <c r="AX39" s="721" t="s">
        <v>128</v>
      </c>
      <c r="AY39" s="721"/>
      <c r="AZ39" s="721"/>
      <c r="BA39" s="721"/>
      <c r="BB39" s="721"/>
      <c r="BC39" s="721"/>
      <c r="BD39" s="721"/>
      <c r="BE39" s="721"/>
      <c r="BF39" s="721"/>
      <c r="BG39" s="721"/>
      <c r="BH39" s="721"/>
      <c r="BI39" s="721"/>
      <c r="BJ39" s="721"/>
      <c r="BK39" s="721"/>
      <c r="BL39" s="721"/>
      <c r="BM39" s="721"/>
      <c r="BN39" s="721"/>
      <c r="BO39" s="721"/>
      <c r="BP39" s="721"/>
      <c r="BQ39" s="723" t="s">
        <v>129</v>
      </c>
      <c r="BR39" s="721"/>
      <c r="BS39" s="721"/>
      <c r="BT39" s="721"/>
      <c r="BU39" s="721"/>
      <c r="BV39" s="721"/>
      <c r="BW39" s="721"/>
      <c r="BX39" s="721"/>
      <c r="BY39" s="721"/>
      <c r="BZ39" s="721"/>
      <c r="CA39" s="721"/>
      <c r="CB39" s="721"/>
      <c r="CC39" s="721"/>
      <c r="CD39" s="721"/>
      <c r="CE39" s="721"/>
      <c r="CF39" s="721"/>
      <c r="CG39" s="721"/>
      <c r="CH39" s="721"/>
      <c r="CI39" s="721"/>
      <c r="CJ39" s="723" t="s">
        <v>145</v>
      </c>
      <c r="CK39" s="723"/>
      <c r="CL39" s="723"/>
      <c r="CM39" s="723"/>
      <c r="CN39" s="723"/>
      <c r="CO39" s="723"/>
      <c r="CP39" s="723"/>
      <c r="CQ39" s="723"/>
      <c r="CR39" s="723"/>
      <c r="CS39" s="723"/>
      <c r="CT39" s="723"/>
      <c r="CU39" s="723"/>
      <c r="CV39" s="723"/>
      <c r="CW39" s="723"/>
      <c r="CX39" s="723"/>
      <c r="CY39" s="723"/>
      <c r="CZ39" s="723"/>
      <c r="DA39" s="723"/>
      <c r="DB39" s="723" t="s">
        <v>59</v>
      </c>
      <c r="DC39" s="723"/>
      <c r="DD39" s="723"/>
      <c r="DE39" s="723"/>
      <c r="DF39" s="723"/>
      <c r="DG39" s="723"/>
      <c r="DH39" s="723"/>
      <c r="DI39" s="723"/>
      <c r="DJ39" s="723"/>
      <c r="DK39" s="723"/>
      <c r="DL39" s="723"/>
      <c r="DM39" s="723"/>
      <c r="DN39" s="723"/>
      <c r="DO39" s="723"/>
      <c r="DP39" s="723"/>
      <c r="DQ39" s="723"/>
      <c r="DR39" s="723"/>
      <c r="DS39" s="723"/>
      <c r="DT39" s="725" t="s">
        <v>60</v>
      </c>
      <c r="DU39" s="726"/>
      <c r="DV39" s="726"/>
      <c r="DW39" s="726"/>
      <c r="DX39" s="726"/>
      <c r="DY39" s="726"/>
      <c r="DZ39" s="726"/>
      <c r="EA39" s="726"/>
      <c r="EB39" s="726"/>
      <c r="EC39" s="726"/>
      <c r="ED39" s="726"/>
      <c r="EE39" s="726"/>
      <c r="EF39" s="726"/>
      <c r="EG39" s="726"/>
      <c r="EH39" s="726"/>
      <c r="EI39" s="726"/>
      <c r="EJ39" s="726"/>
      <c r="EK39" s="726"/>
      <c r="EL39" s="727"/>
      <c r="EM39" s="721" t="s">
        <v>132</v>
      </c>
      <c r="EN39" s="721"/>
      <c r="EO39" s="721"/>
      <c r="EP39" s="721"/>
      <c r="EQ39" s="721"/>
      <c r="ER39" s="721"/>
      <c r="ES39" s="721"/>
      <c r="ET39" s="721"/>
      <c r="EU39" s="721"/>
      <c r="EV39" s="721"/>
      <c r="EW39" s="721"/>
      <c r="EX39" s="721"/>
      <c r="EY39" s="721"/>
      <c r="EZ39" s="721"/>
      <c r="FA39" s="721"/>
      <c r="FB39" s="721"/>
      <c r="FC39" s="721"/>
      <c r="FD39" s="721"/>
      <c r="FE39" s="721"/>
    </row>
    <row r="40" spans="1:161" s="68" customFormat="1" ht="11.25">
      <c r="A40" s="708"/>
      <c r="B40" s="709"/>
      <c r="C40" s="709"/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9"/>
      <c r="Q40" s="709"/>
      <c r="R40" s="709"/>
      <c r="S40" s="709"/>
      <c r="T40" s="709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  <c r="AO40" s="709"/>
      <c r="AP40" s="799"/>
      <c r="AQ40" s="708"/>
      <c r="AR40" s="709"/>
      <c r="AS40" s="709"/>
      <c r="AT40" s="709"/>
      <c r="AU40" s="709"/>
      <c r="AV40" s="709"/>
      <c r="AW40" s="799"/>
      <c r="AX40" s="721"/>
      <c r="AY40" s="721"/>
      <c r="AZ40" s="721"/>
      <c r="BA40" s="721"/>
      <c r="BB40" s="721"/>
      <c r="BC40" s="721"/>
      <c r="BD40" s="721"/>
      <c r="BE40" s="721"/>
      <c r="BF40" s="721"/>
      <c r="BG40" s="721"/>
      <c r="BH40" s="721"/>
      <c r="BI40" s="721"/>
      <c r="BJ40" s="721"/>
      <c r="BK40" s="721"/>
      <c r="BL40" s="721"/>
      <c r="BM40" s="721"/>
      <c r="BN40" s="721"/>
      <c r="BO40" s="721"/>
      <c r="BP40" s="721"/>
      <c r="BQ40" s="721"/>
      <c r="BR40" s="721"/>
      <c r="BS40" s="721"/>
      <c r="BT40" s="721"/>
      <c r="BU40" s="721"/>
      <c r="BV40" s="721"/>
      <c r="BW40" s="721"/>
      <c r="BX40" s="721"/>
      <c r="BY40" s="721"/>
      <c r="BZ40" s="721"/>
      <c r="CA40" s="721"/>
      <c r="CB40" s="721"/>
      <c r="CC40" s="721"/>
      <c r="CD40" s="721"/>
      <c r="CE40" s="721"/>
      <c r="CF40" s="721"/>
      <c r="CG40" s="721"/>
      <c r="CH40" s="721"/>
      <c r="CI40" s="721"/>
      <c r="CJ40" s="723"/>
      <c r="CK40" s="723"/>
      <c r="CL40" s="723"/>
      <c r="CM40" s="723"/>
      <c r="CN40" s="723"/>
      <c r="CO40" s="723"/>
      <c r="CP40" s="723"/>
      <c r="CQ40" s="723"/>
      <c r="CR40" s="723"/>
      <c r="CS40" s="723"/>
      <c r="CT40" s="723"/>
      <c r="CU40" s="723"/>
      <c r="CV40" s="723"/>
      <c r="CW40" s="723"/>
      <c r="CX40" s="723"/>
      <c r="CY40" s="723"/>
      <c r="CZ40" s="723"/>
      <c r="DA40" s="723"/>
      <c r="DB40" s="723"/>
      <c r="DC40" s="723"/>
      <c r="DD40" s="723"/>
      <c r="DE40" s="723"/>
      <c r="DF40" s="723"/>
      <c r="DG40" s="723"/>
      <c r="DH40" s="723"/>
      <c r="DI40" s="723"/>
      <c r="DJ40" s="723"/>
      <c r="DK40" s="723"/>
      <c r="DL40" s="723"/>
      <c r="DM40" s="723"/>
      <c r="DN40" s="723"/>
      <c r="DO40" s="723"/>
      <c r="DP40" s="723"/>
      <c r="DQ40" s="723"/>
      <c r="DR40" s="723"/>
      <c r="DS40" s="723"/>
      <c r="DT40" s="728"/>
      <c r="DU40" s="729"/>
      <c r="DV40" s="729"/>
      <c r="DW40" s="729"/>
      <c r="DX40" s="729"/>
      <c r="DY40" s="729"/>
      <c r="DZ40" s="729"/>
      <c r="EA40" s="729"/>
      <c r="EB40" s="729"/>
      <c r="EC40" s="729"/>
      <c r="ED40" s="729"/>
      <c r="EE40" s="729"/>
      <c r="EF40" s="729"/>
      <c r="EG40" s="729"/>
      <c r="EH40" s="729"/>
      <c r="EI40" s="729"/>
      <c r="EJ40" s="729"/>
      <c r="EK40" s="729"/>
      <c r="EL40" s="730"/>
      <c r="EM40" s="721"/>
      <c r="EN40" s="721"/>
      <c r="EO40" s="721"/>
      <c r="EP40" s="721"/>
      <c r="EQ40" s="721"/>
      <c r="ER40" s="721"/>
      <c r="ES40" s="721"/>
      <c r="ET40" s="721"/>
      <c r="EU40" s="721"/>
      <c r="EV40" s="721"/>
      <c r="EW40" s="721"/>
      <c r="EX40" s="721"/>
      <c r="EY40" s="721"/>
      <c r="EZ40" s="721"/>
      <c r="FA40" s="721"/>
      <c r="FB40" s="721"/>
      <c r="FC40" s="721"/>
      <c r="FD40" s="721"/>
      <c r="FE40" s="721"/>
    </row>
    <row r="41" spans="1:161" s="68" customFormat="1" ht="12" thickBot="1">
      <c r="A41" s="710"/>
      <c r="B41" s="711"/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  <c r="AM41" s="711"/>
      <c r="AN41" s="711"/>
      <c r="AO41" s="711"/>
      <c r="AP41" s="800"/>
      <c r="AQ41" s="710"/>
      <c r="AR41" s="711"/>
      <c r="AS41" s="711"/>
      <c r="AT41" s="711"/>
      <c r="AU41" s="711"/>
      <c r="AV41" s="711"/>
      <c r="AW41" s="800"/>
      <c r="AX41" s="722"/>
      <c r="AY41" s="722"/>
      <c r="AZ41" s="722"/>
      <c r="BA41" s="722"/>
      <c r="BB41" s="722"/>
      <c r="BC41" s="722"/>
      <c r="BD41" s="722"/>
      <c r="BE41" s="722"/>
      <c r="BF41" s="722"/>
      <c r="BG41" s="722"/>
      <c r="BH41" s="722"/>
      <c r="BI41" s="722"/>
      <c r="BJ41" s="722"/>
      <c r="BK41" s="722"/>
      <c r="BL41" s="722"/>
      <c r="BM41" s="722"/>
      <c r="BN41" s="722"/>
      <c r="BO41" s="722"/>
      <c r="BP41" s="722"/>
      <c r="BQ41" s="722"/>
      <c r="BR41" s="722"/>
      <c r="BS41" s="722"/>
      <c r="BT41" s="722"/>
      <c r="BU41" s="722"/>
      <c r="BV41" s="722"/>
      <c r="BW41" s="722"/>
      <c r="BX41" s="722"/>
      <c r="BY41" s="722"/>
      <c r="BZ41" s="722"/>
      <c r="CA41" s="722"/>
      <c r="CB41" s="722"/>
      <c r="CC41" s="722"/>
      <c r="CD41" s="722"/>
      <c r="CE41" s="722"/>
      <c r="CF41" s="722"/>
      <c r="CG41" s="722"/>
      <c r="CH41" s="722"/>
      <c r="CI41" s="722"/>
      <c r="CJ41" s="724"/>
      <c r="CK41" s="724"/>
      <c r="CL41" s="724"/>
      <c r="CM41" s="724"/>
      <c r="CN41" s="724"/>
      <c r="CO41" s="724"/>
      <c r="CP41" s="724"/>
      <c r="CQ41" s="724"/>
      <c r="CR41" s="724"/>
      <c r="CS41" s="724"/>
      <c r="CT41" s="724"/>
      <c r="CU41" s="724"/>
      <c r="CV41" s="724"/>
      <c r="CW41" s="724"/>
      <c r="CX41" s="724"/>
      <c r="CY41" s="724"/>
      <c r="CZ41" s="724"/>
      <c r="DA41" s="724"/>
      <c r="DB41" s="724"/>
      <c r="DC41" s="724"/>
      <c r="DD41" s="724"/>
      <c r="DE41" s="724"/>
      <c r="DF41" s="724"/>
      <c r="DG41" s="724"/>
      <c r="DH41" s="724"/>
      <c r="DI41" s="724"/>
      <c r="DJ41" s="724"/>
      <c r="DK41" s="724"/>
      <c r="DL41" s="724"/>
      <c r="DM41" s="724"/>
      <c r="DN41" s="724"/>
      <c r="DO41" s="724"/>
      <c r="DP41" s="724"/>
      <c r="DQ41" s="724"/>
      <c r="DR41" s="724"/>
      <c r="DS41" s="724"/>
      <c r="DT41" s="728"/>
      <c r="DU41" s="729"/>
      <c r="DV41" s="729"/>
      <c r="DW41" s="729"/>
      <c r="DX41" s="729"/>
      <c r="DY41" s="729"/>
      <c r="DZ41" s="729"/>
      <c r="EA41" s="729"/>
      <c r="EB41" s="729"/>
      <c r="EC41" s="729"/>
      <c r="ED41" s="729"/>
      <c r="EE41" s="729"/>
      <c r="EF41" s="729"/>
      <c r="EG41" s="729"/>
      <c r="EH41" s="729"/>
      <c r="EI41" s="729"/>
      <c r="EJ41" s="729"/>
      <c r="EK41" s="729"/>
      <c r="EL41" s="730"/>
      <c r="EM41" s="722"/>
      <c r="EN41" s="722"/>
      <c r="EO41" s="722"/>
      <c r="EP41" s="722"/>
      <c r="EQ41" s="722"/>
      <c r="ER41" s="722"/>
      <c r="ES41" s="722"/>
      <c r="ET41" s="722"/>
      <c r="EU41" s="722"/>
      <c r="EV41" s="722"/>
      <c r="EW41" s="722"/>
      <c r="EX41" s="722"/>
      <c r="EY41" s="722"/>
      <c r="EZ41" s="722"/>
      <c r="FA41" s="722"/>
      <c r="FB41" s="722"/>
      <c r="FC41" s="722"/>
      <c r="FD41" s="722"/>
      <c r="FE41" s="722"/>
    </row>
    <row r="42" spans="1:161" s="68" customFormat="1" ht="11.25">
      <c r="A42" s="227"/>
      <c r="B42" s="789" t="s">
        <v>146</v>
      </c>
      <c r="C42" s="789"/>
      <c r="D42" s="789"/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789"/>
      <c r="Z42" s="789"/>
      <c r="AA42" s="789"/>
      <c r="AB42" s="789"/>
      <c r="AC42" s="789"/>
      <c r="AD42" s="789"/>
      <c r="AE42" s="789"/>
      <c r="AF42" s="789"/>
      <c r="AG42" s="789"/>
      <c r="AH42" s="789"/>
      <c r="AI42" s="789"/>
      <c r="AJ42" s="789"/>
      <c r="AK42" s="789"/>
      <c r="AL42" s="789"/>
      <c r="AM42" s="789"/>
      <c r="AN42" s="789"/>
      <c r="AO42" s="789"/>
      <c r="AP42" s="789"/>
      <c r="AQ42" s="778" t="s">
        <v>416</v>
      </c>
      <c r="AR42" s="779"/>
      <c r="AS42" s="779"/>
      <c r="AT42" s="779"/>
      <c r="AU42" s="779"/>
      <c r="AV42" s="779"/>
      <c r="AW42" s="780"/>
      <c r="AX42" s="790" t="s">
        <v>55</v>
      </c>
      <c r="AY42" s="791"/>
      <c r="AZ42" s="792"/>
      <c r="BA42" s="792"/>
      <c r="BB42" s="792"/>
      <c r="BC42" s="792"/>
      <c r="BD42" s="792"/>
      <c r="BE42" s="792"/>
      <c r="BF42" s="792"/>
      <c r="BG42" s="792"/>
      <c r="BH42" s="792"/>
      <c r="BI42" s="792"/>
      <c r="BJ42" s="792"/>
      <c r="BK42" s="792"/>
      <c r="BL42" s="792"/>
      <c r="BM42" s="792"/>
      <c r="BN42" s="792"/>
      <c r="BO42" s="793" t="s">
        <v>56</v>
      </c>
      <c r="BP42" s="794"/>
      <c r="BQ42" s="795"/>
      <c r="BR42" s="792"/>
      <c r="BS42" s="792"/>
      <c r="BT42" s="792"/>
      <c r="BU42" s="792"/>
      <c r="BV42" s="792"/>
      <c r="BW42" s="792"/>
      <c r="BX42" s="792"/>
      <c r="BY42" s="792"/>
      <c r="BZ42" s="792"/>
      <c r="CA42" s="792"/>
      <c r="CB42" s="792"/>
      <c r="CC42" s="792"/>
      <c r="CD42" s="792"/>
      <c r="CE42" s="792"/>
      <c r="CF42" s="792"/>
      <c r="CG42" s="792"/>
      <c r="CH42" s="792"/>
      <c r="CI42" s="796"/>
      <c r="CJ42" s="797" t="s">
        <v>55</v>
      </c>
      <c r="CK42" s="791"/>
      <c r="CL42" s="792"/>
      <c r="CM42" s="792"/>
      <c r="CN42" s="792"/>
      <c r="CO42" s="792"/>
      <c r="CP42" s="792"/>
      <c r="CQ42" s="792"/>
      <c r="CR42" s="792"/>
      <c r="CS42" s="792"/>
      <c r="CT42" s="792"/>
      <c r="CU42" s="792"/>
      <c r="CV42" s="792"/>
      <c r="CW42" s="792"/>
      <c r="CX42" s="792"/>
      <c r="CY42" s="792"/>
      <c r="CZ42" s="793" t="s">
        <v>56</v>
      </c>
      <c r="DA42" s="794"/>
      <c r="DB42" s="797" t="s">
        <v>55</v>
      </c>
      <c r="DC42" s="791"/>
      <c r="DD42" s="792"/>
      <c r="DE42" s="792"/>
      <c r="DF42" s="792"/>
      <c r="DG42" s="792"/>
      <c r="DH42" s="792"/>
      <c r="DI42" s="792"/>
      <c r="DJ42" s="792"/>
      <c r="DK42" s="792"/>
      <c r="DL42" s="792"/>
      <c r="DM42" s="792"/>
      <c r="DN42" s="792"/>
      <c r="DO42" s="792"/>
      <c r="DP42" s="792"/>
      <c r="DQ42" s="792"/>
      <c r="DR42" s="793" t="s">
        <v>56</v>
      </c>
      <c r="DS42" s="794"/>
      <c r="DT42" s="797" t="s">
        <v>55</v>
      </c>
      <c r="DU42" s="791"/>
      <c r="DV42" s="792">
        <f>DV43+DV46</f>
        <v>7110</v>
      </c>
      <c r="DW42" s="792"/>
      <c r="DX42" s="792"/>
      <c r="DY42" s="792"/>
      <c r="DZ42" s="792"/>
      <c r="EA42" s="792"/>
      <c r="EB42" s="792"/>
      <c r="EC42" s="792"/>
      <c r="ED42" s="792"/>
      <c r="EE42" s="792"/>
      <c r="EF42" s="792"/>
      <c r="EG42" s="792"/>
      <c r="EH42" s="792"/>
      <c r="EI42" s="792"/>
      <c r="EJ42" s="792"/>
      <c r="EK42" s="793" t="s">
        <v>56</v>
      </c>
      <c r="EL42" s="794"/>
      <c r="EM42" s="797" t="s">
        <v>55</v>
      </c>
      <c r="EN42" s="791"/>
      <c r="EO42" s="792">
        <f>DV42</f>
        <v>7110</v>
      </c>
      <c r="EP42" s="792"/>
      <c r="EQ42" s="792"/>
      <c r="ER42" s="792"/>
      <c r="ES42" s="792"/>
      <c r="ET42" s="792"/>
      <c r="EU42" s="792"/>
      <c r="EV42" s="792"/>
      <c r="EW42" s="792"/>
      <c r="EX42" s="792"/>
      <c r="EY42" s="792"/>
      <c r="EZ42" s="792"/>
      <c r="FA42" s="792"/>
      <c r="FB42" s="792"/>
      <c r="FC42" s="792"/>
      <c r="FD42" s="793" t="s">
        <v>56</v>
      </c>
      <c r="FE42" s="803"/>
    </row>
    <row r="43" spans="1:161" s="68" customFormat="1" ht="11.25">
      <c r="A43" s="215"/>
      <c r="B43" s="758" t="s">
        <v>136</v>
      </c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759" t="s">
        <v>417</v>
      </c>
      <c r="AR43" s="760"/>
      <c r="AS43" s="760"/>
      <c r="AT43" s="760"/>
      <c r="AU43" s="760"/>
      <c r="AV43" s="760"/>
      <c r="AW43" s="761"/>
      <c r="AX43" s="762" t="s">
        <v>137</v>
      </c>
      <c r="AY43" s="763"/>
      <c r="AZ43" s="763"/>
      <c r="BA43" s="763"/>
      <c r="BB43" s="763"/>
      <c r="BC43" s="763"/>
      <c r="BD43" s="763"/>
      <c r="BE43" s="763"/>
      <c r="BF43" s="763"/>
      <c r="BG43" s="763"/>
      <c r="BH43" s="763"/>
      <c r="BI43" s="763"/>
      <c r="BJ43" s="763"/>
      <c r="BK43" s="763"/>
      <c r="BL43" s="763"/>
      <c r="BM43" s="763"/>
      <c r="BN43" s="763"/>
      <c r="BO43" s="763"/>
      <c r="BP43" s="764"/>
      <c r="BQ43" s="768" t="s">
        <v>137</v>
      </c>
      <c r="BR43" s="763"/>
      <c r="BS43" s="763"/>
      <c r="BT43" s="763"/>
      <c r="BU43" s="763"/>
      <c r="BV43" s="763"/>
      <c r="BW43" s="763"/>
      <c r="BX43" s="763"/>
      <c r="BY43" s="763"/>
      <c r="BZ43" s="763"/>
      <c r="CA43" s="763"/>
      <c r="CB43" s="763"/>
      <c r="CC43" s="763"/>
      <c r="CD43" s="763"/>
      <c r="CE43" s="763"/>
      <c r="CF43" s="763"/>
      <c r="CG43" s="763"/>
      <c r="CH43" s="763"/>
      <c r="CI43" s="764"/>
      <c r="CJ43" s="768" t="s">
        <v>137</v>
      </c>
      <c r="CK43" s="763"/>
      <c r="CL43" s="763"/>
      <c r="CM43" s="763"/>
      <c r="CN43" s="763"/>
      <c r="CO43" s="763"/>
      <c r="CP43" s="763"/>
      <c r="CQ43" s="763"/>
      <c r="CR43" s="763"/>
      <c r="CS43" s="763"/>
      <c r="CT43" s="763"/>
      <c r="CU43" s="763"/>
      <c r="CV43" s="763"/>
      <c r="CW43" s="763"/>
      <c r="CX43" s="763"/>
      <c r="CY43" s="763"/>
      <c r="CZ43" s="763"/>
      <c r="DA43" s="764"/>
      <c r="DB43" s="768" t="s">
        <v>137</v>
      </c>
      <c r="DC43" s="763"/>
      <c r="DD43" s="763"/>
      <c r="DE43" s="763"/>
      <c r="DF43" s="763"/>
      <c r="DG43" s="763"/>
      <c r="DH43" s="763"/>
      <c r="DI43" s="763"/>
      <c r="DJ43" s="763"/>
      <c r="DK43" s="763"/>
      <c r="DL43" s="763"/>
      <c r="DM43" s="763"/>
      <c r="DN43" s="763"/>
      <c r="DO43" s="763"/>
      <c r="DP43" s="763"/>
      <c r="DQ43" s="763"/>
      <c r="DR43" s="763"/>
      <c r="DS43" s="764"/>
      <c r="DT43" s="806" t="s">
        <v>55</v>
      </c>
      <c r="DU43" s="807"/>
      <c r="DV43" s="763"/>
      <c r="DW43" s="763"/>
      <c r="DX43" s="763"/>
      <c r="DY43" s="763"/>
      <c r="DZ43" s="763"/>
      <c r="EA43" s="763"/>
      <c r="EB43" s="763"/>
      <c r="EC43" s="763"/>
      <c r="ED43" s="763"/>
      <c r="EE43" s="763"/>
      <c r="EF43" s="763"/>
      <c r="EG43" s="763"/>
      <c r="EH43" s="763"/>
      <c r="EI43" s="763"/>
      <c r="EJ43" s="763"/>
      <c r="EK43" s="744" t="s">
        <v>56</v>
      </c>
      <c r="EL43" s="810"/>
      <c r="EM43" s="806" t="s">
        <v>55</v>
      </c>
      <c r="EN43" s="807"/>
      <c r="EO43" s="763">
        <f>DV43</f>
        <v>0</v>
      </c>
      <c r="EP43" s="763"/>
      <c r="EQ43" s="763"/>
      <c r="ER43" s="763"/>
      <c r="ES43" s="763"/>
      <c r="ET43" s="763"/>
      <c r="EU43" s="763"/>
      <c r="EV43" s="763"/>
      <c r="EW43" s="763"/>
      <c r="EX43" s="763"/>
      <c r="EY43" s="763"/>
      <c r="EZ43" s="763"/>
      <c r="FA43" s="763"/>
      <c r="FB43" s="763"/>
      <c r="FC43" s="763"/>
      <c r="FD43" s="744" t="s">
        <v>56</v>
      </c>
      <c r="FE43" s="801"/>
    </row>
    <row r="44" spans="1:161" s="68" customFormat="1" ht="11.25">
      <c r="A44" s="219"/>
      <c r="B44" s="776" t="s">
        <v>459</v>
      </c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776"/>
      <c r="Y44" s="776"/>
      <c r="Z44" s="776"/>
      <c r="AA44" s="776"/>
      <c r="AB44" s="776"/>
      <c r="AC44" s="776"/>
      <c r="AD44" s="776"/>
      <c r="AE44" s="776"/>
      <c r="AF44" s="776"/>
      <c r="AG44" s="776"/>
      <c r="AH44" s="776"/>
      <c r="AI44" s="776"/>
      <c r="AJ44" s="776"/>
      <c r="AK44" s="776"/>
      <c r="AL44" s="776"/>
      <c r="AM44" s="776"/>
      <c r="AN44" s="776"/>
      <c r="AO44" s="776"/>
      <c r="AP44" s="776"/>
      <c r="AQ44" s="741"/>
      <c r="AR44" s="742"/>
      <c r="AS44" s="742"/>
      <c r="AT44" s="742"/>
      <c r="AU44" s="742"/>
      <c r="AV44" s="742"/>
      <c r="AW44" s="743"/>
      <c r="AX44" s="765"/>
      <c r="AY44" s="766"/>
      <c r="AZ44" s="766"/>
      <c r="BA44" s="766"/>
      <c r="BB44" s="766"/>
      <c r="BC44" s="766"/>
      <c r="BD44" s="766"/>
      <c r="BE44" s="766"/>
      <c r="BF44" s="766"/>
      <c r="BG44" s="766"/>
      <c r="BH44" s="766"/>
      <c r="BI44" s="766"/>
      <c r="BJ44" s="766"/>
      <c r="BK44" s="766"/>
      <c r="BL44" s="766"/>
      <c r="BM44" s="766"/>
      <c r="BN44" s="766"/>
      <c r="BO44" s="766"/>
      <c r="BP44" s="767"/>
      <c r="BQ44" s="769"/>
      <c r="BR44" s="766"/>
      <c r="BS44" s="766"/>
      <c r="BT44" s="766"/>
      <c r="BU44" s="766"/>
      <c r="BV44" s="766"/>
      <c r="BW44" s="766"/>
      <c r="BX44" s="766"/>
      <c r="BY44" s="766"/>
      <c r="BZ44" s="766"/>
      <c r="CA44" s="766"/>
      <c r="CB44" s="766"/>
      <c r="CC44" s="766"/>
      <c r="CD44" s="766"/>
      <c r="CE44" s="766"/>
      <c r="CF44" s="766"/>
      <c r="CG44" s="766"/>
      <c r="CH44" s="766"/>
      <c r="CI44" s="767"/>
      <c r="CJ44" s="769"/>
      <c r="CK44" s="766"/>
      <c r="CL44" s="766"/>
      <c r="CM44" s="766"/>
      <c r="CN44" s="766"/>
      <c r="CO44" s="766"/>
      <c r="CP44" s="766"/>
      <c r="CQ44" s="766"/>
      <c r="CR44" s="766"/>
      <c r="CS44" s="766"/>
      <c r="CT44" s="766"/>
      <c r="CU44" s="766"/>
      <c r="CV44" s="766"/>
      <c r="CW44" s="766"/>
      <c r="CX44" s="766"/>
      <c r="CY44" s="766"/>
      <c r="CZ44" s="766"/>
      <c r="DA44" s="767"/>
      <c r="DB44" s="769"/>
      <c r="DC44" s="766"/>
      <c r="DD44" s="766"/>
      <c r="DE44" s="766"/>
      <c r="DF44" s="766"/>
      <c r="DG44" s="766"/>
      <c r="DH44" s="766"/>
      <c r="DI44" s="766"/>
      <c r="DJ44" s="766"/>
      <c r="DK44" s="766"/>
      <c r="DL44" s="766"/>
      <c r="DM44" s="766"/>
      <c r="DN44" s="766"/>
      <c r="DO44" s="766"/>
      <c r="DP44" s="766"/>
      <c r="DQ44" s="766"/>
      <c r="DR44" s="766"/>
      <c r="DS44" s="767"/>
      <c r="DT44" s="808"/>
      <c r="DU44" s="809"/>
      <c r="DV44" s="766"/>
      <c r="DW44" s="766"/>
      <c r="DX44" s="766"/>
      <c r="DY44" s="766"/>
      <c r="DZ44" s="766"/>
      <c r="EA44" s="766"/>
      <c r="EB44" s="766"/>
      <c r="EC44" s="766"/>
      <c r="ED44" s="766"/>
      <c r="EE44" s="766"/>
      <c r="EF44" s="766"/>
      <c r="EG44" s="766"/>
      <c r="EH44" s="766"/>
      <c r="EI44" s="766"/>
      <c r="EJ44" s="766"/>
      <c r="EK44" s="757"/>
      <c r="EL44" s="811"/>
      <c r="EM44" s="808"/>
      <c r="EN44" s="809"/>
      <c r="EO44" s="766"/>
      <c r="EP44" s="766"/>
      <c r="EQ44" s="766"/>
      <c r="ER44" s="766"/>
      <c r="ES44" s="766"/>
      <c r="ET44" s="766"/>
      <c r="EU44" s="766"/>
      <c r="EV44" s="766"/>
      <c r="EW44" s="766"/>
      <c r="EX44" s="766"/>
      <c r="EY44" s="766"/>
      <c r="EZ44" s="766"/>
      <c r="FA44" s="766"/>
      <c r="FB44" s="766"/>
      <c r="FC44" s="766"/>
      <c r="FD44" s="757"/>
      <c r="FE44" s="802"/>
    </row>
    <row r="45" spans="1:161" s="68" customFormat="1" ht="11.25">
      <c r="A45" s="219"/>
      <c r="B45" s="777" t="s">
        <v>139</v>
      </c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  <c r="Y45" s="777"/>
      <c r="Z45" s="777"/>
      <c r="AA45" s="777"/>
      <c r="AB45" s="777"/>
      <c r="AC45" s="777"/>
      <c r="AD45" s="777"/>
      <c r="AE45" s="777"/>
      <c r="AF45" s="777"/>
      <c r="AG45" s="777"/>
      <c r="AH45" s="777"/>
      <c r="AI45" s="777"/>
      <c r="AJ45" s="777"/>
      <c r="AK45" s="777"/>
      <c r="AL45" s="777"/>
      <c r="AM45" s="777"/>
      <c r="AN45" s="777"/>
      <c r="AO45" s="777"/>
      <c r="AP45" s="777"/>
      <c r="AQ45" s="778" t="s">
        <v>418</v>
      </c>
      <c r="AR45" s="779"/>
      <c r="AS45" s="779"/>
      <c r="AT45" s="779"/>
      <c r="AU45" s="779"/>
      <c r="AV45" s="779"/>
      <c r="AW45" s="780"/>
      <c r="AX45" s="772" t="s">
        <v>137</v>
      </c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  <c r="BL45" s="754"/>
      <c r="BM45" s="754"/>
      <c r="BN45" s="754"/>
      <c r="BO45" s="754"/>
      <c r="BP45" s="773"/>
      <c r="BQ45" s="754" t="s">
        <v>137</v>
      </c>
      <c r="BR45" s="754"/>
      <c r="BS45" s="754"/>
      <c r="BT45" s="754"/>
      <c r="BU45" s="754"/>
      <c r="BV45" s="754"/>
      <c r="BW45" s="754"/>
      <c r="BX45" s="754"/>
      <c r="BY45" s="754"/>
      <c r="BZ45" s="754"/>
      <c r="CA45" s="754"/>
      <c r="CB45" s="754"/>
      <c r="CC45" s="754"/>
      <c r="CD45" s="754"/>
      <c r="CE45" s="754"/>
      <c r="CF45" s="754"/>
      <c r="CG45" s="754"/>
      <c r="CH45" s="754"/>
      <c r="CI45" s="754"/>
      <c r="CJ45" s="804" t="s">
        <v>55</v>
      </c>
      <c r="CK45" s="805"/>
      <c r="CL45" s="812"/>
      <c r="CM45" s="812"/>
      <c r="CN45" s="812"/>
      <c r="CO45" s="812"/>
      <c r="CP45" s="812"/>
      <c r="CQ45" s="812"/>
      <c r="CR45" s="812"/>
      <c r="CS45" s="812"/>
      <c r="CT45" s="812"/>
      <c r="CU45" s="812"/>
      <c r="CV45" s="812"/>
      <c r="CW45" s="812"/>
      <c r="CX45" s="812"/>
      <c r="CY45" s="812"/>
      <c r="CZ45" s="789" t="s">
        <v>56</v>
      </c>
      <c r="DA45" s="814"/>
      <c r="DB45" s="754" t="s">
        <v>137</v>
      </c>
      <c r="DC45" s="754"/>
      <c r="DD45" s="754"/>
      <c r="DE45" s="754"/>
      <c r="DF45" s="754"/>
      <c r="DG45" s="754"/>
      <c r="DH45" s="754"/>
      <c r="DI45" s="754"/>
      <c r="DJ45" s="754"/>
      <c r="DK45" s="754"/>
      <c r="DL45" s="754"/>
      <c r="DM45" s="754"/>
      <c r="DN45" s="754"/>
      <c r="DO45" s="754"/>
      <c r="DP45" s="754"/>
      <c r="DQ45" s="754"/>
      <c r="DR45" s="754"/>
      <c r="DS45" s="754"/>
      <c r="DT45" s="804" t="s">
        <v>55</v>
      </c>
      <c r="DU45" s="805"/>
      <c r="DV45" s="812"/>
      <c r="DW45" s="812"/>
      <c r="DX45" s="812"/>
      <c r="DY45" s="812"/>
      <c r="DZ45" s="812"/>
      <c r="EA45" s="812"/>
      <c r="EB45" s="812"/>
      <c r="EC45" s="812"/>
      <c r="ED45" s="812"/>
      <c r="EE45" s="812"/>
      <c r="EF45" s="812"/>
      <c r="EG45" s="812"/>
      <c r="EH45" s="812"/>
      <c r="EI45" s="812"/>
      <c r="EJ45" s="812"/>
      <c r="EK45" s="789" t="s">
        <v>56</v>
      </c>
      <c r="EL45" s="814"/>
      <c r="EM45" s="804" t="s">
        <v>55</v>
      </c>
      <c r="EN45" s="805"/>
      <c r="EO45" s="812"/>
      <c r="EP45" s="812"/>
      <c r="EQ45" s="812"/>
      <c r="ER45" s="812"/>
      <c r="ES45" s="812"/>
      <c r="ET45" s="812"/>
      <c r="EU45" s="812"/>
      <c r="EV45" s="812"/>
      <c r="EW45" s="812"/>
      <c r="EX45" s="812"/>
      <c r="EY45" s="812"/>
      <c r="EZ45" s="812"/>
      <c r="FA45" s="812"/>
      <c r="FB45" s="812"/>
      <c r="FC45" s="812"/>
      <c r="FD45" s="789" t="s">
        <v>56</v>
      </c>
      <c r="FE45" s="813"/>
    </row>
    <row r="46" spans="1:161" s="68" customFormat="1" ht="24" customHeight="1">
      <c r="A46" s="219"/>
      <c r="B46" s="781" t="s">
        <v>148</v>
      </c>
      <c r="C46" s="781"/>
      <c r="D46" s="781"/>
      <c r="E46" s="781"/>
      <c r="F46" s="781"/>
      <c r="G46" s="781"/>
      <c r="H46" s="781"/>
      <c r="I46" s="781"/>
      <c r="J46" s="781"/>
      <c r="K46" s="781"/>
      <c r="L46" s="781"/>
      <c r="M46" s="781"/>
      <c r="N46" s="781"/>
      <c r="O46" s="781"/>
      <c r="P46" s="781"/>
      <c r="Q46" s="781"/>
      <c r="R46" s="781"/>
      <c r="S46" s="781"/>
      <c r="T46" s="781"/>
      <c r="U46" s="781"/>
      <c r="V46" s="781"/>
      <c r="W46" s="781"/>
      <c r="X46" s="781"/>
      <c r="Y46" s="781"/>
      <c r="Z46" s="781"/>
      <c r="AA46" s="781"/>
      <c r="AB46" s="781"/>
      <c r="AC46" s="781"/>
      <c r="AD46" s="781"/>
      <c r="AE46" s="781"/>
      <c r="AF46" s="781"/>
      <c r="AG46" s="781"/>
      <c r="AH46" s="781"/>
      <c r="AI46" s="781"/>
      <c r="AJ46" s="781"/>
      <c r="AK46" s="781"/>
      <c r="AL46" s="781"/>
      <c r="AM46" s="781"/>
      <c r="AN46" s="781"/>
      <c r="AO46" s="781"/>
      <c r="AP46" s="781"/>
      <c r="AQ46" s="782" t="s">
        <v>419</v>
      </c>
      <c r="AR46" s="783"/>
      <c r="AS46" s="783"/>
      <c r="AT46" s="783"/>
      <c r="AU46" s="783"/>
      <c r="AV46" s="783"/>
      <c r="AW46" s="784"/>
      <c r="AX46" s="772" t="s">
        <v>137</v>
      </c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  <c r="BL46" s="754"/>
      <c r="BM46" s="754"/>
      <c r="BN46" s="754"/>
      <c r="BO46" s="754"/>
      <c r="BP46" s="773"/>
      <c r="BQ46" s="754" t="s">
        <v>137</v>
      </c>
      <c r="BR46" s="754"/>
      <c r="BS46" s="754"/>
      <c r="BT46" s="754"/>
      <c r="BU46" s="754"/>
      <c r="BV46" s="754"/>
      <c r="BW46" s="754"/>
      <c r="BX46" s="754"/>
      <c r="BY46" s="754"/>
      <c r="BZ46" s="754"/>
      <c r="CA46" s="754"/>
      <c r="CB46" s="754"/>
      <c r="CC46" s="754"/>
      <c r="CD46" s="754"/>
      <c r="CE46" s="754"/>
      <c r="CF46" s="754"/>
      <c r="CG46" s="754"/>
      <c r="CH46" s="754"/>
      <c r="CI46" s="754"/>
      <c r="CJ46" s="804" t="s">
        <v>55</v>
      </c>
      <c r="CK46" s="805"/>
      <c r="CL46" s="812"/>
      <c r="CM46" s="812"/>
      <c r="CN46" s="812"/>
      <c r="CO46" s="812"/>
      <c r="CP46" s="812"/>
      <c r="CQ46" s="812"/>
      <c r="CR46" s="812"/>
      <c r="CS46" s="812"/>
      <c r="CT46" s="812"/>
      <c r="CU46" s="812"/>
      <c r="CV46" s="812"/>
      <c r="CW46" s="812"/>
      <c r="CX46" s="812"/>
      <c r="CY46" s="812"/>
      <c r="CZ46" s="789" t="s">
        <v>56</v>
      </c>
      <c r="DA46" s="814"/>
      <c r="DB46" s="754" t="s">
        <v>137</v>
      </c>
      <c r="DC46" s="754"/>
      <c r="DD46" s="754"/>
      <c r="DE46" s="754"/>
      <c r="DF46" s="754"/>
      <c r="DG46" s="754"/>
      <c r="DH46" s="754"/>
      <c r="DI46" s="754"/>
      <c r="DJ46" s="754"/>
      <c r="DK46" s="754"/>
      <c r="DL46" s="754"/>
      <c r="DM46" s="754"/>
      <c r="DN46" s="754"/>
      <c r="DO46" s="754"/>
      <c r="DP46" s="754"/>
      <c r="DQ46" s="754"/>
      <c r="DR46" s="754"/>
      <c r="DS46" s="754"/>
      <c r="DT46" s="804" t="s">
        <v>55</v>
      </c>
      <c r="DU46" s="805"/>
      <c r="DV46" s="812">
        <v>7110</v>
      </c>
      <c r="DW46" s="812"/>
      <c r="DX46" s="812"/>
      <c r="DY46" s="812"/>
      <c r="DZ46" s="812"/>
      <c r="EA46" s="812"/>
      <c r="EB46" s="812"/>
      <c r="EC46" s="812"/>
      <c r="ED46" s="812"/>
      <c r="EE46" s="812"/>
      <c r="EF46" s="812"/>
      <c r="EG46" s="812"/>
      <c r="EH46" s="812"/>
      <c r="EI46" s="812"/>
      <c r="EJ46" s="812"/>
      <c r="EK46" s="789" t="s">
        <v>56</v>
      </c>
      <c r="EL46" s="814"/>
      <c r="EM46" s="804" t="s">
        <v>55</v>
      </c>
      <c r="EN46" s="805"/>
      <c r="EO46" s="812">
        <f>DV46</f>
        <v>7110</v>
      </c>
      <c r="EP46" s="812"/>
      <c r="EQ46" s="812"/>
      <c r="ER46" s="812"/>
      <c r="ES46" s="812"/>
      <c r="ET46" s="812"/>
      <c r="EU46" s="812"/>
      <c r="EV46" s="812"/>
      <c r="EW46" s="812"/>
      <c r="EX46" s="812"/>
      <c r="EY46" s="812"/>
      <c r="EZ46" s="812"/>
      <c r="FA46" s="812"/>
      <c r="FB46" s="812"/>
      <c r="FC46" s="812"/>
      <c r="FD46" s="789" t="s">
        <v>56</v>
      </c>
      <c r="FE46" s="813"/>
    </row>
    <row r="47" spans="1:161" s="68" customFormat="1" ht="11.25">
      <c r="A47" s="227"/>
      <c r="B47" s="777" t="s">
        <v>149</v>
      </c>
      <c r="C47" s="777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777"/>
      <c r="Y47" s="777"/>
      <c r="Z47" s="777"/>
      <c r="AA47" s="777"/>
      <c r="AB47" s="777"/>
      <c r="AC47" s="777"/>
      <c r="AD47" s="777"/>
      <c r="AE47" s="777"/>
      <c r="AF47" s="777"/>
      <c r="AG47" s="777"/>
      <c r="AH47" s="777"/>
      <c r="AI47" s="777"/>
      <c r="AJ47" s="777"/>
      <c r="AK47" s="777"/>
      <c r="AL47" s="777"/>
      <c r="AM47" s="777"/>
      <c r="AN47" s="777"/>
      <c r="AO47" s="777"/>
      <c r="AP47" s="777"/>
      <c r="AQ47" s="778" t="s">
        <v>420</v>
      </c>
      <c r="AR47" s="779"/>
      <c r="AS47" s="779"/>
      <c r="AT47" s="779"/>
      <c r="AU47" s="779"/>
      <c r="AV47" s="779"/>
      <c r="AW47" s="780"/>
      <c r="AX47" s="815" t="s">
        <v>55</v>
      </c>
      <c r="AY47" s="805"/>
      <c r="AZ47" s="812"/>
      <c r="BA47" s="812"/>
      <c r="BB47" s="812"/>
      <c r="BC47" s="812"/>
      <c r="BD47" s="812"/>
      <c r="BE47" s="812"/>
      <c r="BF47" s="812"/>
      <c r="BG47" s="812"/>
      <c r="BH47" s="812"/>
      <c r="BI47" s="812"/>
      <c r="BJ47" s="812"/>
      <c r="BK47" s="812"/>
      <c r="BL47" s="812"/>
      <c r="BM47" s="812"/>
      <c r="BN47" s="812"/>
      <c r="BO47" s="789" t="s">
        <v>56</v>
      </c>
      <c r="BP47" s="814"/>
      <c r="BQ47" s="754"/>
      <c r="BR47" s="754"/>
      <c r="BS47" s="754"/>
      <c r="BT47" s="754"/>
      <c r="BU47" s="754"/>
      <c r="BV47" s="754"/>
      <c r="BW47" s="754"/>
      <c r="BX47" s="754"/>
      <c r="BY47" s="754"/>
      <c r="BZ47" s="754"/>
      <c r="CA47" s="754"/>
      <c r="CB47" s="754"/>
      <c r="CC47" s="754"/>
      <c r="CD47" s="754"/>
      <c r="CE47" s="754"/>
      <c r="CF47" s="754"/>
      <c r="CG47" s="754"/>
      <c r="CH47" s="754"/>
      <c r="CI47" s="754"/>
      <c r="CJ47" s="754"/>
      <c r="CK47" s="754"/>
      <c r="CL47" s="754"/>
      <c r="CM47" s="754"/>
      <c r="CN47" s="754"/>
      <c r="CO47" s="754"/>
      <c r="CP47" s="754"/>
      <c r="CQ47" s="754"/>
      <c r="CR47" s="754"/>
      <c r="CS47" s="754"/>
      <c r="CT47" s="754"/>
      <c r="CU47" s="754"/>
      <c r="CV47" s="754"/>
      <c r="CW47" s="754"/>
      <c r="CX47" s="754"/>
      <c r="CY47" s="754"/>
      <c r="CZ47" s="754"/>
      <c r="DA47" s="754"/>
      <c r="DB47" s="754" t="s">
        <v>137</v>
      </c>
      <c r="DC47" s="754"/>
      <c r="DD47" s="754"/>
      <c r="DE47" s="754"/>
      <c r="DF47" s="754"/>
      <c r="DG47" s="754"/>
      <c r="DH47" s="754"/>
      <c r="DI47" s="754"/>
      <c r="DJ47" s="754"/>
      <c r="DK47" s="754"/>
      <c r="DL47" s="754"/>
      <c r="DM47" s="754"/>
      <c r="DN47" s="754"/>
      <c r="DO47" s="754"/>
      <c r="DP47" s="754"/>
      <c r="DQ47" s="754"/>
      <c r="DR47" s="754"/>
      <c r="DS47" s="754"/>
      <c r="DT47" s="754"/>
      <c r="DU47" s="754"/>
      <c r="DV47" s="754"/>
      <c r="DW47" s="754"/>
      <c r="DX47" s="754"/>
      <c r="DY47" s="754"/>
      <c r="DZ47" s="754"/>
      <c r="EA47" s="754"/>
      <c r="EB47" s="754"/>
      <c r="EC47" s="754"/>
      <c r="ED47" s="754"/>
      <c r="EE47" s="754"/>
      <c r="EF47" s="754"/>
      <c r="EG47" s="754"/>
      <c r="EH47" s="754"/>
      <c r="EI47" s="754"/>
      <c r="EJ47" s="754"/>
      <c r="EK47" s="754"/>
      <c r="EL47" s="754"/>
      <c r="EM47" s="804" t="s">
        <v>55</v>
      </c>
      <c r="EN47" s="805"/>
      <c r="EO47" s="812"/>
      <c r="EP47" s="812"/>
      <c r="EQ47" s="812"/>
      <c r="ER47" s="812"/>
      <c r="ES47" s="812"/>
      <c r="ET47" s="812"/>
      <c r="EU47" s="812"/>
      <c r="EV47" s="812"/>
      <c r="EW47" s="812"/>
      <c r="EX47" s="812"/>
      <c r="EY47" s="812"/>
      <c r="EZ47" s="812"/>
      <c r="FA47" s="812"/>
      <c r="FB47" s="812"/>
      <c r="FC47" s="812"/>
      <c r="FD47" s="789" t="s">
        <v>56</v>
      </c>
      <c r="FE47" s="813"/>
    </row>
    <row r="48" spans="1:161" s="68" customFormat="1" ht="11.25">
      <c r="A48" s="227"/>
      <c r="B48" s="777" t="s">
        <v>150</v>
      </c>
      <c r="C48" s="777"/>
      <c r="D48" s="777"/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777"/>
      <c r="Y48" s="777"/>
      <c r="Z48" s="777"/>
      <c r="AA48" s="777"/>
      <c r="AB48" s="777"/>
      <c r="AC48" s="777"/>
      <c r="AD48" s="777"/>
      <c r="AE48" s="777"/>
      <c r="AF48" s="777"/>
      <c r="AG48" s="777"/>
      <c r="AH48" s="777"/>
      <c r="AI48" s="777"/>
      <c r="AJ48" s="777"/>
      <c r="AK48" s="777"/>
      <c r="AL48" s="777"/>
      <c r="AM48" s="777"/>
      <c r="AN48" s="777"/>
      <c r="AO48" s="777"/>
      <c r="AP48" s="777"/>
      <c r="AQ48" s="778" t="s">
        <v>421</v>
      </c>
      <c r="AR48" s="779"/>
      <c r="AS48" s="779"/>
      <c r="AT48" s="779"/>
      <c r="AU48" s="779"/>
      <c r="AV48" s="779"/>
      <c r="AW48" s="780"/>
      <c r="AX48" s="815" t="s">
        <v>55</v>
      </c>
      <c r="AY48" s="805"/>
      <c r="AZ48" s="812"/>
      <c r="BA48" s="812"/>
      <c r="BB48" s="812"/>
      <c r="BC48" s="812"/>
      <c r="BD48" s="812"/>
      <c r="BE48" s="812"/>
      <c r="BF48" s="812"/>
      <c r="BG48" s="812"/>
      <c r="BH48" s="812"/>
      <c r="BI48" s="812"/>
      <c r="BJ48" s="812"/>
      <c r="BK48" s="812"/>
      <c r="BL48" s="812"/>
      <c r="BM48" s="812"/>
      <c r="BN48" s="812"/>
      <c r="BO48" s="789" t="s">
        <v>56</v>
      </c>
      <c r="BP48" s="814"/>
      <c r="BQ48" s="754"/>
      <c r="BR48" s="754"/>
      <c r="BS48" s="754"/>
      <c r="BT48" s="754"/>
      <c r="BU48" s="754"/>
      <c r="BV48" s="754"/>
      <c r="BW48" s="754"/>
      <c r="BX48" s="754"/>
      <c r="BY48" s="754"/>
      <c r="BZ48" s="754"/>
      <c r="CA48" s="754"/>
      <c r="CB48" s="754"/>
      <c r="CC48" s="754"/>
      <c r="CD48" s="754"/>
      <c r="CE48" s="754"/>
      <c r="CF48" s="754"/>
      <c r="CG48" s="754"/>
      <c r="CH48" s="754"/>
      <c r="CI48" s="754"/>
      <c r="CJ48" s="754"/>
      <c r="CK48" s="754"/>
      <c r="CL48" s="754"/>
      <c r="CM48" s="754"/>
      <c r="CN48" s="754"/>
      <c r="CO48" s="754"/>
      <c r="CP48" s="754"/>
      <c r="CQ48" s="754"/>
      <c r="CR48" s="754"/>
      <c r="CS48" s="754"/>
      <c r="CT48" s="754"/>
      <c r="CU48" s="754"/>
      <c r="CV48" s="754"/>
      <c r="CW48" s="754"/>
      <c r="CX48" s="754"/>
      <c r="CY48" s="754"/>
      <c r="CZ48" s="754"/>
      <c r="DA48" s="754"/>
      <c r="DB48" s="754" t="s">
        <v>137</v>
      </c>
      <c r="DC48" s="754"/>
      <c r="DD48" s="754"/>
      <c r="DE48" s="754"/>
      <c r="DF48" s="754"/>
      <c r="DG48" s="754"/>
      <c r="DH48" s="754"/>
      <c r="DI48" s="754"/>
      <c r="DJ48" s="754"/>
      <c r="DK48" s="754"/>
      <c r="DL48" s="754"/>
      <c r="DM48" s="754"/>
      <c r="DN48" s="754"/>
      <c r="DO48" s="754"/>
      <c r="DP48" s="754"/>
      <c r="DQ48" s="754"/>
      <c r="DR48" s="754"/>
      <c r="DS48" s="754"/>
      <c r="DT48" s="754"/>
      <c r="DU48" s="754"/>
      <c r="DV48" s="754"/>
      <c r="DW48" s="754"/>
      <c r="DX48" s="754"/>
      <c r="DY48" s="754"/>
      <c r="DZ48" s="754"/>
      <c r="EA48" s="754"/>
      <c r="EB48" s="754"/>
      <c r="EC48" s="754"/>
      <c r="ED48" s="754"/>
      <c r="EE48" s="754"/>
      <c r="EF48" s="754"/>
      <c r="EG48" s="754"/>
      <c r="EH48" s="754"/>
      <c r="EI48" s="754"/>
      <c r="EJ48" s="754"/>
      <c r="EK48" s="754"/>
      <c r="EL48" s="754"/>
      <c r="EM48" s="804" t="s">
        <v>55</v>
      </c>
      <c r="EN48" s="805"/>
      <c r="EO48" s="812"/>
      <c r="EP48" s="812"/>
      <c r="EQ48" s="812"/>
      <c r="ER48" s="812"/>
      <c r="ES48" s="812"/>
      <c r="ET48" s="812"/>
      <c r="EU48" s="812"/>
      <c r="EV48" s="812"/>
      <c r="EW48" s="812"/>
      <c r="EX48" s="812"/>
      <c r="EY48" s="812"/>
      <c r="EZ48" s="812"/>
      <c r="FA48" s="812"/>
      <c r="FB48" s="812"/>
      <c r="FC48" s="812"/>
      <c r="FD48" s="789" t="s">
        <v>56</v>
      </c>
      <c r="FE48" s="813"/>
    </row>
    <row r="49" spans="1:161" s="68" customFormat="1" ht="11.25">
      <c r="A49" s="227"/>
      <c r="B49" s="777" t="s">
        <v>143</v>
      </c>
      <c r="C49" s="777"/>
      <c r="D49" s="777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777"/>
      <c r="Y49" s="777"/>
      <c r="Z49" s="777"/>
      <c r="AA49" s="777"/>
      <c r="AB49" s="777"/>
      <c r="AC49" s="777"/>
      <c r="AD49" s="777"/>
      <c r="AE49" s="777"/>
      <c r="AF49" s="777"/>
      <c r="AG49" s="777"/>
      <c r="AH49" s="777"/>
      <c r="AI49" s="777"/>
      <c r="AJ49" s="777"/>
      <c r="AK49" s="777"/>
      <c r="AL49" s="777"/>
      <c r="AM49" s="777"/>
      <c r="AN49" s="777"/>
      <c r="AO49" s="777"/>
      <c r="AP49" s="777"/>
      <c r="AQ49" s="778" t="s">
        <v>422</v>
      </c>
      <c r="AR49" s="779"/>
      <c r="AS49" s="779"/>
      <c r="AT49" s="779"/>
      <c r="AU49" s="779"/>
      <c r="AV49" s="779"/>
      <c r="AW49" s="780"/>
      <c r="AX49" s="772"/>
      <c r="AY49" s="754"/>
      <c r="AZ49" s="754"/>
      <c r="BA49" s="754"/>
      <c r="BB49" s="754"/>
      <c r="BC49" s="754"/>
      <c r="BD49" s="754"/>
      <c r="BE49" s="754"/>
      <c r="BF49" s="754"/>
      <c r="BG49" s="754"/>
      <c r="BH49" s="754"/>
      <c r="BI49" s="754"/>
      <c r="BJ49" s="754"/>
      <c r="BK49" s="754"/>
      <c r="BL49" s="754"/>
      <c r="BM49" s="754"/>
      <c r="BN49" s="754"/>
      <c r="BO49" s="754"/>
      <c r="BP49" s="773"/>
      <c r="BQ49" s="754"/>
      <c r="BR49" s="754"/>
      <c r="BS49" s="754"/>
      <c r="BT49" s="754"/>
      <c r="BU49" s="754"/>
      <c r="BV49" s="754"/>
      <c r="BW49" s="754"/>
      <c r="BX49" s="754"/>
      <c r="BY49" s="754"/>
      <c r="BZ49" s="754"/>
      <c r="CA49" s="754"/>
      <c r="CB49" s="754"/>
      <c r="CC49" s="754"/>
      <c r="CD49" s="754"/>
      <c r="CE49" s="754"/>
      <c r="CF49" s="754"/>
      <c r="CG49" s="754"/>
      <c r="CH49" s="754"/>
      <c r="CI49" s="754"/>
      <c r="CJ49" s="754"/>
      <c r="CK49" s="754"/>
      <c r="CL49" s="754"/>
      <c r="CM49" s="754"/>
      <c r="CN49" s="754"/>
      <c r="CO49" s="754"/>
      <c r="CP49" s="754"/>
      <c r="CQ49" s="754"/>
      <c r="CR49" s="754"/>
      <c r="CS49" s="754"/>
      <c r="CT49" s="754"/>
      <c r="CU49" s="754"/>
      <c r="CV49" s="754"/>
      <c r="CW49" s="754"/>
      <c r="CX49" s="754"/>
      <c r="CY49" s="754"/>
      <c r="CZ49" s="754"/>
      <c r="DA49" s="754"/>
      <c r="DB49" s="754"/>
      <c r="DC49" s="754"/>
      <c r="DD49" s="754"/>
      <c r="DE49" s="754"/>
      <c r="DF49" s="754"/>
      <c r="DG49" s="754"/>
      <c r="DH49" s="754"/>
      <c r="DI49" s="754"/>
      <c r="DJ49" s="754"/>
      <c r="DK49" s="754"/>
      <c r="DL49" s="754"/>
      <c r="DM49" s="754"/>
      <c r="DN49" s="754"/>
      <c r="DO49" s="754"/>
      <c r="DP49" s="754"/>
      <c r="DQ49" s="754"/>
      <c r="DR49" s="754"/>
      <c r="DS49" s="754"/>
      <c r="DT49" s="754"/>
      <c r="DU49" s="754"/>
      <c r="DV49" s="754"/>
      <c r="DW49" s="754"/>
      <c r="DX49" s="754"/>
      <c r="DY49" s="754"/>
      <c r="DZ49" s="754"/>
      <c r="EA49" s="754"/>
      <c r="EB49" s="754"/>
      <c r="EC49" s="754"/>
      <c r="ED49" s="754"/>
      <c r="EE49" s="754"/>
      <c r="EF49" s="754"/>
      <c r="EG49" s="754"/>
      <c r="EH49" s="754"/>
      <c r="EI49" s="754"/>
      <c r="EJ49" s="754"/>
      <c r="EK49" s="754"/>
      <c r="EL49" s="754"/>
      <c r="EM49" s="804" t="s">
        <v>55</v>
      </c>
      <c r="EN49" s="805"/>
      <c r="EO49" s="812"/>
      <c r="EP49" s="812"/>
      <c r="EQ49" s="812"/>
      <c r="ER49" s="812"/>
      <c r="ES49" s="812"/>
      <c r="ET49" s="812"/>
      <c r="EU49" s="812"/>
      <c r="EV49" s="812"/>
      <c r="EW49" s="812"/>
      <c r="EX49" s="812"/>
      <c r="EY49" s="812"/>
      <c r="EZ49" s="812"/>
      <c r="FA49" s="812"/>
      <c r="FB49" s="812"/>
      <c r="FC49" s="812"/>
      <c r="FD49" s="789" t="s">
        <v>56</v>
      </c>
      <c r="FE49" s="813"/>
    </row>
    <row r="50" spans="1:161" s="68" customFormat="1" ht="11.25">
      <c r="A50" s="227"/>
      <c r="B50" s="777" t="s">
        <v>151</v>
      </c>
      <c r="C50" s="777"/>
      <c r="D50" s="777"/>
      <c r="E50" s="777"/>
      <c r="F50" s="777"/>
      <c r="G50" s="777"/>
      <c r="H50" s="777"/>
      <c r="I50" s="777"/>
      <c r="J50" s="777"/>
      <c r="K50" s="777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777"/>
      <c r="Y50" s="777"/>
      <c r="Z50" s="777"/>
      <c r="AA50" s="777"/>
      <c r="AB50" s="777"/>
      <c r="AC50" s="777"/>
      <c r="AD50" s="777"/>
      <c r="AE50" s="777"/>
      <c r="AF50" s="777"/>
      <c r="AG50" s="777"/>
      <c r="AH50" s="777"/>
      <c r="AI50" s="777"/>
      <c r="AJ50" s="777"/>
      <c r="AK50" s="777"/>
      <c r="AL50" s="777"/>
      <c r="AM50" s="777"/>
      <c r="AN50" s="777"/>
      <c r="AO50" s="777"/>
      <c r="AP50" s="777"/>
      <c r="AQ50" s="778" t="s">
        <v>423</v>
      </c>
      <c r="AR50" s="779"/>
      <c r="AS50" s="779"/>
      <c r="AT50" s="779"/>
      <c r="AU50" s="779"/>
      <c r="AV50" s="779"/>
      <c r="AW50" s="780"/>
      <c r="AX50" s="772" t="s">
        <v>137</v>
      </c>
      <c r="AY50" s="754"/>
      <c r="AZ50" s="754"/>
      <c r="BA50" s="754"/>
      <c r="BB50" s="754"/>
      <c r="BC50" s="754"/>
      <c r="BD50" s="754"/>
      <c r="BE50" s="754"/>
      <c r="BF50" s="754"/>
      <c r="BG50" s="754"/>
      <c r="BH50" s="754"/>
      <c r="BI50" s="754"/>
      <c r="BJ50" s="754"/>
      <c r="BK50" s="754"/>
      <c r="BL50" s="754"/>
      <c r="BM50" s="754"/>
      <c r="BN50" s="754"/>
      <c r="BO50" s="754"/>
      <c r="BP50" s="773"/>
      <c r="BQ50" s="754" t="s">
        <v>137</v>
      </c>
      <c r="BR50" s="754"/>
      <c r="BS50" s="754"/>
      <c r="BT50" s="754"/>
      <c r="BU50" s="754"/>
      <c r="BV50" s="754"/>
      <c r="BW50" s="754"/>
      <c r="BX50" s="754"/>
      <c r="BY50" s="754"/>
      <c r="BZ50" s="754"/>
      <c r="CA50" s="754"/>
      <c r="CB50" s="754"/>
      <c r="CC50" s="754"/>
      <c r="CD50" s="754"/>
      <c r="CE50" s="754"/>
      <c r="CF50" s="754"/>
      <c r="CG50" s="754"/>
      <c r="CH50" s="754"/>
      <c r="CI50" s="754"/>
      <c r="CJ50" s="754" t="s">
        <v>137</v>
      </c>
      <c r="CK50" s="754"/>
      <c r="CL50" s="754"/>
      <c r="CM50" s="754"/>
      <c r="CN50" s="754"/>
      <c r="CO50" s="754"/>
      <c r="CP50" s="754"/>
      <c r="CQ50" s="754"/>
      <c r="CR50" s="754"/>
      <c r="CS50" s="754"/>
      <c r="CT50" s="754"/>
      <c r="CU50" s="754"/>
      <c r="CV50" s="754"/>
      <c r="CW50" s="754"/>
      <c r="CX50" s="754"/>
      <c r="CY50" s="754"/>
      <c r="CZ50" s="754"/>
      <c r="DA50" s="754"/>
      <c r="DB50" s="754" t="s">
        <v>137</v>
      </c>
      <c r="DC50" s="754"/>
      <c r="DD50" s="754"/>
      <c r="DE50" s="754"/>
      <c r="DF50" s="754"/>
      <c r="DG50" s="754"/>
      <c r="DH50" s="754"/>
      <c r="DI50" s="754"/>
      <c r="DJ50" s="754"/>
      <c r="DK50" s="754"/>
      <c r="DL50" s="754"/>
      <c r="DM50" s="754"/>
      <c r="DN50" s="754"/>
      <c r="DO50" s="754"/>
      <c r="DP50" s="754"/>
      <c r="DQ50" s="754"/>
      <c r="DR50" s="754"/>
      <c r="DS50" s="754"/>
      <c r="DT50" s="804" t="s">
        <v>55</v>
      </c>
      <c r="DU50" s="805"/>
      <c r="DV50" s="812"/>
      <c r="DW50" s="812"/>
      <c r="DX50" s="812"/>
      <c r="DY50" s="812"/>
      <c r="DZ50" s="812"/>
      <c r="EA50" s="812"/>
      <c r="EB50" s="812"/>
      <c r="EC50" s="812"/>
      <c r="ED50" s="812"/>
      <c r="EE50" s="812"/>
      <c r="EF50" s="812"/>
      <c r="EG50" s="812"/>
      <c r="EH50" s="812"/>
      <c r="EI50" s="812"/>
      <c r="EJ50" s="812"/>
      <c r="EK50" s="789" t="s">
        <v>56</v>
      </c>
      <c r="EL50" s="814"/>
      <c r="EM50" s="804" t="s">
        <v>55</v>
      </c>
      <c r="EN50" s="805"/>
      <c r="EO50" s="812"/>
      <c r="EP50" s="812"/>
      <c r="EQ50" s="812"/>
      <c r="ER50" s="812"/>
      <c r="ES50" s="812"/>
      <c r="ET50" s="812"/>
      <c r="EU50" s="812"/>
      <c r="EV50" s="812"/>
      <c r="EW50" s="812"/>
      <c r="EX50" s="812"/>
      <c r="EY50" s="812"/>
      <c r="EZ50" s="812"/>
      <c r="FA50" s="812"/>
      <c r="FB50" s="812"/>
      <c r="FC50" s="812"/>
      <c r="FD50" s="789" t="s">
        <v>56</v>
      </c>
      <c r="FE50" s="813"/>
    </row>
    <row r="51" spans="1:161" s="68" customFormat="1" ht="11.25">
      <c r="A51" s="227"/>
      <c r="B51" s="789" t="s">
        <v>152</v>
      </c>
      <c r="C51" s="789"/>
      <c r="D51" s="789"/>
      <c r="E51" s="789"/>
      <c r="F51" s="789"/>
      <c r="G51" s="789"/>
      <c r="H51" s="789"/>
      <c r="I51" s="789"/>
      <c r="J51" s="789"/>
      <c r="K51" s="789"/>
      <c r="L51" s="789"/>
      <c r="M51" s="789"/>
      <c r="N51" s="789"/>
      <c r="O51" s="789"/>
      <c r="P51" s="789"/>
      <c r="Q51" s="789"/>
      <c r="R51" s="789"/>
      <c r="S51" s="789"/>
      <c r="T51" s="789"/>
      <c r="U51" s="789"/>
      <c r="V51" s="789"/>
      <c r="W51" s="789"/>
      <c r="X51" s="789"/>
      <c r="Y51" s="789"/>
      <c r="Z51" s="789"/>
      <c r="AA51" s="789"/>
      <c r="AB51" s="789"/>
      <c r="AC51" s="789"/>
      <c r="AD51" s="789"/>
      <c r="AE51" s="789"/>
      <c r="AF51" s="789"/>
      <c r="AG51" s="789"/>
      <c r="AH51" s="789"/>
      <c r="AI51" s="789"/>
      <c r="AJ51" s="789"/>
      <c r="AK51" s="789"/>
      <c r="AL51" s="789"/>
      <c r="AM51" s="789"/>
      <c r="AN51" s="789"/>
      <c r="AO51" s="789"/>
      <c r="AP51" s="789"/>
      <c r="AQ51" s="778" t="s">
        <v>424</v>
      </c>
      <c r="AR51" s="779"/>
      <c r="AS51" s="779"/>
      <c r="AT51" s="779"/>
      <c r="AU51" s="779"/>
      <c r="AV51" s="779"/>
      <c r="AW51" s="780"/>
      <c r="AX51" s="772" t="s">
        <v>137</v>
      </c>
      <c r="AY51" s="754"/>
      <c r="AZ51" s="754"/>
      <c r="BA51" s="754"/>
      <c r="BB51" s="754"/>
      <c r="BC51" s="754"/>
      <c r="BD51" s="754"/>
      <c r="BE51" s="754"/>
      <c r="BF51" s="754"/>
      <c r="BG51" s="754"/>
      <c r="BH51" s="754"/>
      <c r="BI51" s="754"/>
      <c r="BJ51" s="754"/>
      <c r="BK51" s="754"/>
      <c r="BL51" s="754"/>
      <c r="BM51" s="754"/>
      <c r="BN51" s="754"/>
      <c r="BO51" s="754"/>
      <c r="BP51" s="773"/>
      <c r="BQ51" s="754" t="s">
        <v>137</v>
      </c>
      <c r="BR51" s="754"/>
      <c r="BS51" s="754"/>
      <c r="BT51" s="754"/>
      <c r="BU51" s="754"/>
      <c r="BV51" s="754"/>
      <c r="BW51" s="754"/>
      <c r="BX51" s="754"/>
      <c r="BY51" s="754"/>
      <c r="BZ51" s="754"/>
      <c r="CA51" s="754"/>
      <c r="CB51" s="754"/>
      <c r="CC51" s="754"/>
      <c r="CD51" s="754"/>
      <c r="CE51" s="754"/>
      <c r="CF51" s="754"/>
      <c r="CG51" s="754"/>
      <c r="CH51" s="754"/>
      <c r="CI51" s="754"/>
      <c r="CJ51" s="754"/>
      <c r="CK51" s="754"/>
      <c r="CL51" s="754"/>
      <c r="CM51" s="754"/>
      <c r="CN51" s="754"/>
      <c r="CO51" s="754"/>
      <c r="CP51" s="754"/>
      <c r="CQ51" s="754"/>
      <c r="CR51" s="754"/>
      <c r="CS51" s="754"/>
      <c r="CT51" s="754"/>
      <c r="CU51" s="754"/>
      <c r="CV51" s="754"/>
      <c r="CW51" s="754"/>
      <c r="CX51" s="754"/>
      <c r="CY51" s="754"/>
      <c r="CZ51" s="754"/>
      <c r="DA51" s="754"/>
      <c r="DB51" s="754"/>
      <c r="DC51" s="754"/>
      <c r="DD51" s="754"/>
      <c r="DE51" s="754"/>
      <c r="DF51" s="754"/>
      <c r="DG51" s="754"/>
      <c r="DH51" s="754"/>
      <c r="DI51" s="754"/>
      <c r="DJ51" s="754"/>
      <c r="DK51" s="754"/>
      <c r="DL51" s="754"/>
      <c r="DM51" s="754"/>
      <c r="DN51" s="754"/>
      <c r="DO51" s="754"/>
      <c r="DP51" s="754"/>
      <c r="DQ51" s="754"/>
      <c r="DR51" s="754"/>
      <c r="DS51" s="754"/>
      <c r="DT51" s="754"/>
      <c r="DU51" s="754"/>
      <c r="DV51" s="754"/>
      <c r="DW51" s="754"/>
      <c r="DX51" s="754"/>
      <c r="DY51" s="754"/>
      <c r="DZ51" s="754"/>
      <c r="EA51" s="754"/>
      <c r="EB51" s="754"/>
      <c r="EC51" s="754"/>
      <c r="ED51" s="754"/>
      <c r="EE51" s="754"/>
      <c r="EF51" s="754"/>
      <c r="EG51" s="754"/>
      <c r="EH51" s="754"/>
      <c r="EI51" s="754"/>
      <c r="EJ51" s="754"/>
      <c r="EK51" s="754"/>
      <c r="EL51" s="754"/>
      <c r="EM51" s="754" t="s">
        <v>137</v>
      </c>
      <c r="EN51" s="754"/>
      <c r="EO51" s="754"/>
      <c r="EP51" s="754"/>
      <c r="EQ51" s="754"/>
      <c r="ER51" s="754"/>
      <c r="ES51" s="754"/>
      <c r="ET51" s="754"/>
      <c r="EU51" s="754"/>
      <c r="EV51" s="754"/>
      <c r="EW51" s="754"/>
      <c r="EX51" s="754"/>
      <c r="EY51" s="754"/>
      <c r="EZ51" s="754"/>
      <c r="FA51" s="754"/>
      <c r="FB51" s="754"/>
      <c r="FC51" s="754"/>
      <c r="FD51" s="754"/>
      <c r="FE51" s="756"/>
    </row>
    <row r="52" spans="1:161" s="68" customFormat="1" ht="11.25">
      <c r="A52" s="227"/>
      <c r="B52" s="789" t="s">
        <v>153</v>
      </c>
      <c r="C52" s="789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89"/>
      <c r="AF52" s="789"/>
      <c r="AG52" s="789"/>
      <c r="AH52" s="789"/>
      <c r="AI52" s="789"/>
      <c r="AJ52" s="789"/>
      <c r="AK52" s="789"/>
      <c r="AL52" s="789"/>
      <c r="AM52" s="789"/>
      <c r="AN52" s="789"/>
      <c r="AO52" s="789"/>
      <c r="AP52" s="789"/>
      <c r="AQ52" s="778" t="s">
        <v>425</v>
      </c>
      <c r="AR52" s="779"/>
      <c r="AS52" s="779"/>
      <c r="AT52" s="779"/>
      <c r="AU52" s="779"/>
      <c r="AV52" s="779"/>
      <c r="AW52" s="780"/>
      <c r="AX52" s="772" t="s">
        <v>137</v>
      </c>
      <c r="AY52" s="754"/>
      <c r="AZ52" s="754"/>
      <c r="BA52" s="754"/>
      <c r="BB52" s="754"/>
      <c r="BC52" s="754"/>
      <c r="BD52" s="754"/>
      <c r="BE52" s="754"/>
      <c r="BF52" s="754"/>
      <c r="BG52" s="754"/>
      <c r="BH52" s="754"/>
      <c r="BI52" s="754"/>
      <c r="BJ52" s="754"/>
      <c r="BK52" s="754"/>
      <c r="BL52" s="754"/>
      <c r="BM52" s="754"/>
      <c r="BN52" s="754"/>
      <c r="BO52" s="754"/>
      <c r="BP52" s="773"/>
      <c r="BQ52" s="754" t="s">
        <v>137</v>
      </c>
      <c r="BR52" s="754"/>
      <c r="BS52" s="754"/>
      <c r="BT52" s="754"/>
      <c r="BU52" s="754"/>
      <c r="BV52" s="754"/>
      <c r="BW52" s="754"/>
      <c r="BX52" s="754"/>
      <c r="BY52" s="754"/>
      <c r="BZ52" s="754"/>
      <c r="CA52" s="754"/>
      <c r="CB52" s="754"/>
      <c r="CC52" s="754"/>
      <c r="CD52" s="754"/>
      <c r="CE52" s="754"/>
      <c r="CF52" s="754"/>
      <c r="CG52" s="754"/>
      <c r="CH52" s="754"/>
      <c r="CI52" s="754"/>
      <c r="CJ52" s="754" t="s">
        <v>137</v>
      </c>
      <c r="CK52" s="754"/>
      <c r="CL52" s="754"/>
      <c r="CM52" s="754"/>
      <c r="CN52" s="754"/>
      <c r="CO52" s="754"/>
      <c r="CP52" s="754"/>
      <c r="CQ52" s="754"/>
      <c r="CR52" s="754"/>
      <c r="CS52" s="754"/>
      <c r="CT52" s="754"/>
      <c r="CU52" s="754"/>
      <c r="CV52" s="754"/>
      <c r="CW52" s="754"/>
      <c r="CX52" s="754"/>
      <c r="CY52" s="754"/>
      <c r="CZ52" s="754"/>
      <c r="DA52" s="754"/>
      <c r="DB52" s="754"/>
      <c r="DC52" s="754"/>
      <c r="DD52" s="754"/>
      <c r="DE52" s="754"/>
      <c r="DF52" s="754"/>
      <c r="DG52" s="754"/>
      <c r="DH52" s="754"/>
      <c r="DI52" s="754"/>
      <c r="DJ52" s="754"/>
      <c r="DK52" s="754"/>
      <c r="DL52" s="754"/>
      <c r="DM52" s="754"/>
      <c r="DN52" s="754"/>
      <c r="DO52" s="754"/>
      <c r="DP52" s="754"/>
      <c r="DQ52" s="754"/>
      <c r="DR52" s="754"/>
      <c r="DS52" s="754"/>
      <c r="DT52" s="754"/>
      <c r="DU52" s="754"/>
      <c r="DV52" s="754"/>
      <c r="DW52" s="754"/>
      <c r="DX52" s="754"/>
      <c r="DY52" s="754"/>
      <c r="DZ52" s="754"/>
      <c r="EA52" s="754"/>
      <c r="EB52" s="754"/>
      <c r="EC52" s="754"/>
      <c r="ED52" s="754"/>
      <c r="EE52" s="754"/>
      <c r="EF52" s="754"/>
      <c r="EG52" s="754"/>
      <c r="EH52" s="754"/>
      <c r="EI52" s="754"/>
      <c r="EJ52" s="754"/>
      <c r="EK52" s="754"/>
      <c r="EL52" s="754"/>
      <c r="EM52" s="754" t="s">
        <v>137</v>
      </c>
      <c r="EN52" s="754"/>
      <c r="EO52" s="754"/>
      <c r="EP52" s="754"/>
      <c r="EQ52" s="754"/>
      <c r="ER52" s="754"/>
      <c r="ES52" s="754"/>
      <c r="ET52" s="754"/>
      <c r="EU52" s="754"/>
      <c r="EV52" s="754"/>
      <c r="EW52" s="754"/>
      <c r="EX52" s="754"/>
      <c r="EY52" s="754"/>
      <c r="EZ52" s="754"/>
      <c r="FA52" s="754"/>
      <c r="FB52" s="754"/>
      <c r="FC52" s="754"/>
      <c r="FD52" s="754"/>
      <c r="FE52" s="756"/>
    </row>
    <row r="53" spans="1:161" s="68" customFormat="1" ht="12.95" customHeight="1">
      <c r="A53" s="215"/>
      <c r="B53" s="744" t="s">
        <v>407</v>
      </c>
      <c r="C53" s="744"/>
      <c r="D53" s="744"/>
      <c r="E53" s="744"/>
      <c r="F53" s="744"/>
      <c r="G53" s="744"/>
      <c r="H53" s="744"/>
      <c r="I53" s="744"/>
      <c r="J53" s="744"/>
      <c r="K53" s="744"/>
      <c r="L53" s="744"/>
      <c r="M53" s="744"/>
      <c r="N53" s="744"/>
      <c r="O53" s="744"/>
      <c r="P53" s="744"/>
      <c r="Q53" s="744"/>
      <c r="R53" s="744"/>
      <c r="S53" s="744"/>
      <c r="T53" s="74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5" t="s">
        <v>350</v>
      </c>
      <c r="AH53" s="745"/>
      <c r="AI53" s="745"/>
      <c r="AJ53" s="217" t="s">
        <v>227</v>
      </c>
      <c r="AM53" s="217"/>
      <c r="AN53" s="217"/>
      <c r="AO53" s="217"/>
      <c r="AP53" s="218"/>
      <c r="AQ53" s="759" t="s">
        <v>426</v>
      </c>
      <c r="AR53" s="760"/>
      <c r="AS53" s="760"/>
      <c r="AT53" s="760"/>
      <c r="AU53" s="760"/>
      <c r="AV53" s="760"/>
      <c r="AW53" s="761"/>
      <c r="AX53" s="816">
        <f>AX26</f>
        <v>2500</v>
      </c>
      <c r="AY53" s="817"/>
      <c r="AZ53" s="817"/>
      <c r="BA53" s="817"/>
      <c r="BB53" s="817"/>
      <c r="BC53" s="817"/>
      <c r="BD53" s="817"/>
      <c r="BE53" s="817"/>
      <c r="BF53" s="817"/>
      <c r="BG53" s="817"/>
      <c r="BH53" s="817"/>
      <c r="BI53" s="817"/>
      <c r="BJ53" s="817"/>
      <c r="BK53" s="817"/>
      <c r="BL53" s="817"/>
      <c r="BM53" s="817"/>
      <c r="BN53" s="817"/>
      <c r="BO53" s="817"/>
      <c r="BP53" s="818"/>
      <c r="BQ53" s="819" t="s">
        <v>55</v>
      </c>
      <c r="BR53" s="820"/>
      <c r="BS53" s="817"/>
      <c r="BT53" s="817"/>
      <c r="BU53" s="817"/>
      <c r="BV53" s="817"/>
      <c r="BW53" s="817"/>
      <c r="BX53" s="817"/>
      <c r="BY53" s="817"/>
      <c r="BZ53" s="817"/>
      <c r="CA53" s="817"/>
      <c r="CB53" s="817"/>
      <c r="CC53" s="817"/>
      <c r="CD53" s="817"/>
      <c r="CE53" s="817"/>
      <c r="CF53" s="817"/>
      <c r="CG53" s="817"/>
      <c r="CH53" s="821" t="s">
        <v>56</v>
      </c>
      <c r="CI53" s="822"/>
      <c r="CJ53" s="823"/>
      <c r="CK53" s="817"/>
      <c r="CL53" s="817"/>
      <c r="CM53" s="817"/>
      <c r="CN53" s="817"/>
      <c r="CO53" s="817"/>
      <c r="CP53" s="817"/>
      <c r="CQ53" s="817"/>
      <c r="CR53" s="817"/>
      <c r="CS53" s="817"/>
      <c r="CT53" s="817"/>
      <c r="CU53" s="817"/>
      <c r="CV53" s="817"/>
      <c r="CW53" s="817"/>
      <c r="CX53" s="817"/>
      <c r="CY53" s="817"/>
      <c r="CZ53" s="817"/>
      <c r="DA53" s="818"/>
      <c r="DB53" s="823"/>
      <c r="DC53" s="817"/>
      <c r="DD53" s="817"/>
      <c r="DE53" s="817"/>
      <c r="DF53" s="817"/>
      <c r="DG53" s="817"/>
      <c r="DH53" s="817"/>
      <c r="DI53" s="817"/>
      <c r="DJ53" s="817"/>
      <c r="DK53" s="817"/>
      <c r="DL53" s="817"/>
      <c r="DM53" s="817"/>
      <c r="DN53" s="817"/>
      <c r="DO53" s="817"/>
      <c r="DP53" s="817"/>
      <c r="DQ53" s="817"/>
      <c r="DR53" s="817"/>
      <c r="DS53" s="818"/>
      <c r="DT53" s="823">
        <f>DT26+DT28-DV42</f>
        <v>190224</v>
      </c>
      <c r="DU53" s="817"/>
      <c r="DV53" s="817"/>
      <c r="DW53" s="817"/>
      <c r="DX53" s="817"/>
      <c r="DY53" s="817"/>
      <c r="DZ53" s="817"/>
      <c r="EA53" s="817"/>
      <c r="EB53" s="817"/>
      <c r="EC53" s="817"/>
      <c r="ED53" s="817"/>
      <c r="EE53" s="817"/>
      <c r="EF53" s="817"/>
      <c r="EG53" s="817"/>
      <c r="EH53" s="817"/>
      <c r="EI53" s="817"/>
      <c r="EJ53" s="817"/>
      <c r="EK53" s="817"/>
      <c r="EL53" s="818"/>
      <c r="EM53" s="823">
        <f>EM26+EM28-EO42</f>
        <v>192724</v>
      </c>
      <c r="EN53" s="817"/>
      <c r="EO53" s="817"/>
      <c r="EP53" s="817"/>
      <c r="EQ53" s="817"/>
      <c r="ER53" s="817"/>
      <c r="ES53" s="817"/>
      <c r="ET53" s="817"/>
      <c r="EU53" s="817"/>
      <c r="EV53" s="817"/>
      <c r="EW53" s="817"/>
      <c r="EX53" s="817"/>
      <c r="EY53" s="817"/>
      <c r="EZ53" s="817"/>
      <c r="FA53" s="817"/>
      <c r="FB53" s="817"/>
      <c r="FC53" s="817"/>
      <c r="FD53" s="817"/>
      <c r="FE53" s="824"/>
    </row>
    <row r="54" spans="1:161" s="68" customFormat="1" ht="3" customHeight="1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1"/>
      <c r="Z54" s="222"/>
      <c r="AA54" s="222"/>
      <c r="AB54" s="222"/>
      <c r="AC54" s="221"/>
      <c r="AD54" s="221"/>
      <c r="AE54" s="221"/>
      <c r="AF54" s="221"/>
      <c r="AG54" s="221"/>
      <c r="AH54" s="221"/>
      <c r="AI54" s="220"/>
      <c r="AJ54" s="213"/>
      <c r="AK54" s="213"/>
      <c r="AL54" s="213"/>
      <c r="AM54" s="223"/>
      <c r="AN54" s="223"/>
      <c r="AO54" s="223"/>
      <c r="AP54" s="220"/>
      <c r="AQ54" s="741"/>
      <c r="AR54" s="742"/>
      <c r="AS54" s="742"/>
      <c r="AT54" s="742"/>
      <c r="AU54" s="742"/>
      <c r="AV54" s="742"/>
      <c r="AW54" s="743"/>
      <c r="AX54" s="750"/>
      <c r="AY54" s="735"/>
      <c r="AZ54" s="735"/>
      <c r="BA54" s="735"/>
      <c r="BB54" s="735"/>
      <c r="BC54" s="735"/>
      <c r="BD54" s="735"/>
      <c r="BE54" s="735"/>
      <c r="BF54" s="735"/>
      <c r="BG54" s="735"/>
      <c r="BH54" s="735"/>
      <c r="BI54" s="735"/>
      <c r="BJ54" s="735"/>
      <c r="BK54" s="735"/>
      <c r="BL54" s="735"/>
      <c r="BM54" s="735"/>
      <c r="BN54" s="735"/>
      <c r="BO54" s="735"/>
      <c r="BP54" s="736"/>
      <c r="BQ54" s="231"/>
      <c r="BR54" s="232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4"/>
      <c r="CI54" s="235"/>
      <c r="CJ54" s="738"/>
      <c r="CK54" s="735"/>
      <c r="CL54" s="735"/>
      <c r="CM54" s="735"/>
      <c r="CN54" s="735"/>
      <c r="CO54" s="735"/>
      <c r="CP54" s="735"/>
      <c r="CQ54" s="735"/>
      <c r="CR54" s="735"/>
      <c r="CS54" s="735"/>
      <c r="CT54" s="735"/>
      <c r="CU54" s="735"/>
      <c r="CV54" s="735"/>
      <c r="CW54" s="735"/>
      <c r="CX54" s="735"/>
      <c r="CY54" s="735"/>
      <c r="CZ54" s="735"/>
      <c r="DA54" s="736"/>
      <c r="DB54" s="738"/>
      <c r="DC54" s="735"/>
      <c r="DD54" s="735"/>
      <c r="DE54" s="735"/>
      <c r="DF54" s="735"/>
      <c r="DG54" s="735"/>
      <c r="DH54" s="735"/>
      <c r="DI54" s="735"/>
      <c r="DJ54" s="735"/>
      <c r="DK54" s="735"/>
      <c r="DL54" s="735"/>
      <c r="DM54" s="735"/>
      <c r="DN54" s="735"/>
      <c r="DO54" s="735"/>
      <c r="DP54" s="735"/>
      <c r="DQ54" s="735"/>
      <c r="DR54" s="735"/>
      <c r="DS54" s="736"/>
      <c r="DT54" s="738"/>
      <c r="DU54" s="735"/>
      <c r="DV54" s="735"/>
      <c r="DW54" s="735"/>
      <c r="DX54" s="735"/>
      <c r="DY54" s="735"/>
      <c r="DZ54" s="735"/>
      <c r="EA54" s="735"/>
      <c r="EB54" s="735"/>
      <c r="EC54" s="735"/>
      <c r="ED54" s="735"/>
      <c r="EE54" s="735"/>
      <c r="EF54" s="735"/>
      <c r="EG54" s="735"/>
      <c r="EH54" s="735"/>
      <c r="EI54" s="735"/>
      <c r="EJ54" s="735"/>
      <c r="EK54" s="735"/>
      <c r="EL54" s="736"/>
      <c r="EM54" s="738"/>
      <c r="EN54" s="735"/>
      <c r="EO54" s="735"/>
      <c r="EP54" s="735"/>
      <c r="EQ54" s="735"/>
      <c r="ER54" s="735"/>
      <c r="ES54" s="735"/>
      <c r="ET54" s="735"/>
      <c r="EU54" s="735"/>
      <c r="EV54" s="735"/>
      <c r="EW54" s="735"/>
      <c r="EX54" s="735"/>
      <c r="EY54" s="735"/>
      <c r="EZ54" s="735"/>
      <c r="FA54" s="735"/>
      <c r="FB54" s="735"/>
      <c r="FC54" s="735"/>
      <c r="FD54" s="735"/>
      <c r="FE54" s="740"/>
    </row>
    <row r="55" spans="1:161" s="68" customFormat="1" ht="12.95" customHeight="1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P55" s="220"/>
      <c r="Q55" s="220"/>
      <c r="R55" s="220"/>
      <c r="S55" s="220"/>
      <c r="T55" s="222" t="s">
        <v>133</v>
      </c>
      <c r="U55" s="770" t="s">
        <v>352</v>
      </c>
      <c r="V55" s="770"/>
      <c r="W55" s="770"/>
      <c r="X55" s="220" t="s">
        <v>427</v>
      </c>
      <c r="Y55" s="220"/>
      <c r="Z55" s="220"/>
      <c r="AA55" s="225"/>
      <c r="AB55" s="225"/>
      <c r="AC55" s="225"/>
      <c r="AD55" s="225"/>
      <c r="AE55" s="225"/>
      <c r="AF55" s="225"/>
      <c r="AG55" s="225"/>
      <c r="AH55" s="225"/>
      <c r="AI55" s="226"/>
      <c r="AJ55" s="226"/>
      <c r="AK55" s="226"/>
      <c r="AL55" s="226"/>
      <c r="AM55" s="226"/>
      <c r="AN55" s="226"/>
      <c r="AO55" s="226"/>
      <c r="AP55" s="226"/>
      <c r="AQ55" s="759" t="s">
        <v>428</v>
      </c>
      <c r="AR55" s="760"/>
      <c r="AS55" s="760"/>
      <c r="AT55" s="760"/>
      <c r="AU55" s="760"/>
      <c r="AV55" s="760"/>
      <c r="AW55" s="761"/>
      <c r="AX55" s="771">
        <f>AX63</f>
        <v>305215</v>
      </c>
      <c r="AY55" s="753"/>
      <c r="AZ55" s="753"/>
      <c r="BA55" s="753"/>
      <c r="BB55" s="753"/>
      <c r="BC55" s="753"/>
      <c r="BD55" s="753"/>
      <c r="BE55" s="753"/>
      <c r="BF55" s="753"/>
      <c r="BG55" s="753"/>
      <c r="BH55" s="753"/>
      <c r="BI55" s="753"/>
      <c r="BJ55" s="753"/>
      <c r="BK55" s="753"/>
      <c r="BL55" s="753"/>
      <c r="BM55" s="753"/>
      <c r="BN55" s="753"/>
      <c r="BO55" s="753"/>
      <c r="BP55" s="769"/>
      <c r="BQ55" s="753"/>
      <c r="BR55" s="753"/>
      <c r="BS55" s="753"/>
      <c r="BT55" s="753"/>
      <c r="BU55" s="753"/>
      <c r="BV55" s="753"/>
      <c r="BW55" s="753"/>
      <c r="BX55" s="753"/>
      <c r="BY55" s="753"/>
      <c r="BZ55" s="753"/>
      <c r="CA55" s="753"/>
      <c r="CB55" s="753"/>
      <c r="CC55" s="753"/>
      <c r="CD55" s="753"/>
      <c r="CE55" s="753"/>
      <c r="CF55" s="753"/>
      <c r="CG55" s="753"/>
      <c r="CH55" s="753"/>
      <c r="CI55" s="753"/>
      <c r="CJ55" s="753"/>
      <c r="CK55" s="753"/>
      <c r="CL55" s="753"/>
      <c r="CM55" s="753"/>
      <c r="CN55" s="753"/>
      <c r="CO55" s="753"/>
      <c r="CP55" s="753"/>
      <c r="CQ55" s="753"/>
      <c r="CR55" s="753"/>
      <c r="CS55" s="753"/>
      <c r="CT55" s="753"/>
      <c r="CU55" s="753"/>
      <c r="CV55" s="753"/>
      <c r="CW55" s="753"/>
      <c r="CX55" s="753"/>
      <c r="CY55" s="753"/>
      <c r="CZ55" s="753"/>
      <c r="DA55" s="753"/>
      <c r="DB55" s="753">
        <f>DB63</f>
        <v>1866</v>
      </c>
      <c r="DC55" s="753"/>
      <c r="DD55" s="753"/>
      <c r="DE55" s="753"/>
      <c r="DF55" s="753"/>
      <c r="DG55" s="753"/>
      <c r="DH55" s="753"/>
      <c r="DI55" s="753"/>
      <c r="DJ55" s="753"/>
      <c r="DK55" s="753"/>
      <c r="DL55" s="753"/>
      <c r="DM55" s="753"/>
      <c r="DN55" s="753"/>
      <c r="DO55" s="753"/>
      <c r="DP55" s="753"/>
      <c r="DQ55" s="753"/>
      <c r="DR55" s="753"/>
      <c r="DS55" s="753"/>
      <c r="DT55" s="753">
        <f>DT57+DT60+DT63</f>
        <v>36141</v>
      </c>
      <c r="DU55" s="753"/>
      <c r="DV55" s="753"/>
      <c r="DW55" s="753"/>
      <c r="DX55" s="753"/>
      <c r="DY55" s="753"/>
      <c r="DZ55" s="753"/>
      <c r="EA55" s="753"/>
      <c r="EB55" s="753"/>
      <c r="EC55" s="753"/>
      <c r="ED55" s="753"/>
      <c r="EE55" s="753"/>
      <c r="EF55" s="753"/>
      <c r="EG55" s="753"/>
      <c r="EH55" s="753"/>
      <c r="EI55" s="753"/>
      <c r="EJ55" s="753"/>
      <c r="EK55" s="753"/>
      <c r="EL55" s="753"/>
      <c r="EM55" s="753">
        <f>AX55+DB55+DT55</f>
        <v>343222</v>
      </c>
      <c r="EN55" s="753"/>
      <c r="EO55" s="753"/>
      <c r="EP55" s="753"/>
      <c r="EQ55" s="753"/>
      <c r="ER55" s="753"/>
      <c r="ES55" s="753"/>
      <c r="ET55" s="753"/>
      <c r="EU55" s="753"/>
      <c r="EV55" s="753"/>
      <c r="EW55" s="753"/>
      <c r="EX55" s="753"/>
      <c r="EY55" s="753"/>
      <c r="EZ55" s="753"/>
      <c r="FA55" s="753"/>
      <c r="FB55" s="753"/>
      <c r="FC55" s="753"/>
      <c r="FD55" s="753"/>
      <c r="FE55" s="755"/>
    </row>
    <row r="56" spans="1:161" s="68" customFormat="1" ht="17.100000000000001" customHeight="1">
      <c r="A56" s="219"/>
      <c r="B56" s="757" t="s">
        <v>135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757"/>
      <c r="Y56" s="757"/>
      <c r="Z56" s="757"/>
      <c r="AA56" s="757"/>
      <c r="AB56" s="757"/>
      <c r="AC56" s="757"/>
      <c r="AD56" s="757"/>
      <c r="AE56" s="757"/>
      <c r="AF56" s="757"/>
      <c r="AG56" s="757"/>
      <c r="AH56" s="757"/>
      <c r="AI56" s="757"/>
      <c r="AJ56" s="757"/>
      <c r="AK56" s="757"/>
      <c r="AL56" s="757"/>
      <c r="AM56" s="757"/>
      <c r="AN56" s="757"/>
      <c r="AO56" s="757"/>
      <c r="AP56" s="757"/>
      <c r="AQ56" s="741"/>
      <c r="AR56" s="742"/>
      <c r="AS56" s="742"/>
      <c r="AT56" s="742"/>
      <c r="AU56" s="742"/>
      <c r="AV56" s="742"/>
      <c r="AW56" s="743"/>
      <c r="AX56" s="772"/>
      <c r="AY56" s="754"/>
      <c r="AZ56" s="754"/>
      <c r="BA56" s="754"/>
      <c r="BB56" s="754"/>
      <c r="BC56" s="754"/>
      <c r="BD56" s="754"/>
      <c r="BE56" s="754"/>
      <c r="BF56" s="754"/>
      <c r="BG56" s="754"/>
      <c r="BH56" s="754"/>
      <c r="BI56" s="754"/>
      <c r="BJ56" s="754"/>
      <c r="BK56" s="754"/>
      <c r="BL56" s="754"/>
      <c r="BM56" s="754"/>
      <c r="BN56" s="754"/>
      <c r="BO56" s="754"/>
      <c r="BP56" s="773"/>
      <c r="BQ56" s="754"/>
      <c r="BR56" s="754"/>
      <c r="BS56" s="754"/>
      <c r="BT56" s="754"/>
      <c r="BU56" s="754"/>
      <c r="BV56" s="754"/>
      <c r="BW56" s="754"/>
      <c r="BX56" s="754"/>
      <c r="BY56" s="754"/>
      <c r="BZ56" s="754"/>
      <c r="CA56" s="754"/>
      <c r="CB56" s="754"/>
      <c r="CC56" s="754"/>
      <c r="CD56" s="754"/>
      <c r="CE56" s="754"/>
      <c r="CF56" s="754"/>
      <c r="CG56" s="754"/>
      <c r="CH56" s="754"/>
      <c r="CI56" s="754"/>
      <c r="CJ56" s="754"/>
      <c r="CK56" s="754"/>
      <c r="CL56" s="754"/>
      <c r="CM56" s="754"/>
      <c r="CN56" s="754"/>
      <c r="CO56" s="754"/>
      <c r="CP56" s="754"/>
      <c r="CQ56" s="754"/>
      <c r="CR56" s="754"/>
      <c r="CS56" s="754"/>
      <c r="CT56" s="754"/>
      <c r="CU56" s="754"/>
      <c r="CV56" s="754"/>
      <c r="CW56" s="754"/>
      <c r="CX56" s="754"/>
      <c r="CY56" s="754"/>
      <c r="CZ56" s="754"/>
      <c r="DA56" s="754"/>
      <c r="DB56" s="754"/>
      <c r="DC56" s="754"/>
      <c r="DD56" s="754"/>
      <c r="DE56" s="754"/>
      <c r="DF56" s="754"/>
      <c r="DG56" s="754"/>
      <c r="DH56" s="754"/>
      <c r="DI56" s="754"/>
      <c r="DJ56" s="754"/>
      <c r="DK56" s="754"/>
      <c r="DL56" s="754"/>
      <c r="DM56" s="754"/>
      <c r="DN56" s="754"/>
      <c r="DO56" s="754"/>
      <c r="DP56" s="754"/>
      <c r="DQ56" s="754"/>
      <c r="DR56" s="754"/>
      <c r="DS56" s="754"/>
      <c r="DT56" s="754"/>
      <c r="DU56" s="754"/>
      <c r="DV56" s="754"/>
      <c r="DW56" s="754"/>
      <c r="DX56" s="754"/>
      <c r="DY56" s="754"/>
      <c r="DZ56" s="754"/>
      <c r="EA56" s="754"/>
      <c r="EB56" s="754"/>
      <c r="EC56" s="754"/>
      <c r="ED56" s="754"/>
      <c r="EE56" s="754"/>
      <c r="EF56" s="754"/>
      <c r="EG56" s="754"/>
      <c r="EH56" s="754"/>
      <c r="EI56" s="754"/>
      <c r="EJ56" s="754"/>
      <c r="EK56" s="754"/>
      <c r="EL56" s="754"/>
      <c r="EM56" s="754"/>
      <c r="EN56" s="754"/>
      <c r="EO56" s="754"/>
      <c r="EP56" s="754"/>
      <c r="EQ56" s="754"/>
      <c r="ER56" s="754"/>
      <c r="ES56" s="754"/>
      <c r="ET56" s="754"/>
      <c r="EU56" s="754"/>
      <c r="EV56" s="754"/>
      <c r="EW56" s="754"/>
      <c r="EX56" s="754"/>
      <c r="EY56" s="754"/>
      <c r="EZ56" s="754"/>
      <c r="FA56" s="754"/>
      <c r="FB56" s="754"/>
      <c r="FC56" s="754"/>
      <c r="FD56" s="754"/>
      <c r="FE56" s="756"/>
    </row>
    <row r="57" spans="1:161" s="68" customFormat="1" ht="11.25">
      <c r="A57" s="215"/>
      <c r="B57" s="758" t="s">
        <v>136</v>
      </c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758"/>
      <c r="Y57" s="758"/>
      <c r="Z57" s="758"/>
      <c r="AA57" s="758"/>
      <c r="AB57" s="758"/>
      <c r="AC57" s="758"/>
      <c r="AD57" s="758"/>
      <c r="AE57" s="758"/>
      <c r="AF57" s="758"/>
      <c r="AG57" s="758"/>
      <c r="AH57" s="758"/>
      <c r="AI57" s="758"/>
      <c r="AJ57" s="758"/>
      <c r="AK57" s="758"/>
      <c r="AL57" s="758"/>
      <c r="AM57" s="758"/>
      <c r="AN57" s="758"/>
      <c r="AO57" s="758"/>
      <c r="AP57" s="758"/>
      <c r="AQ57" s="759" t="s">
        <v>429</v>
      </c>
      <c r="AR57" s="760"/>
      <c r="AS57" s="760"/>
      <c r="AT57" s="760"/>
      <c r="AU57" s="760"/>
      <c r="AV57" s="760"/>
      <c r="AW57" s="761"/>
      <c r="AX57" s="762" t="s">
        <v>137</v>
      </c>
      <c r="AY57" s="763"/>
      <c r="AZ57" s="763"/>
      <c r="BA57" s="763"/>
      <c r="BB57" s="763"/>
      <c r="BC57" s="763"/>
      <c r="BD57" s="763"/>
      <c r="BE57" s="763"/>
      <c r="BF57" s="763"/>
      <c r="BG57" s="763"/>
      <c r="BH57" s="763"/>
      <c r="BI57" s="763"/>
      <c r="BJ57" s="763"/>
      <c r="BK57" s="763"/>
      <c r="BL57" s="763"/>
      <c r="BM57" s="763"/>
      <c r="BN57" s="763"/>
      <c r="BO57" s="763"/>
      <c r="BP57" s="764"/>
      <c r="BQ57" s="768" t="s">
        <v>137</v>
      </c>
      <c r="BR57" s="763"/>
      <c r="BS57" s="763"/>
      <c r="BT57" s="763"/>
      <c r="BU57" s="763"/>
      <c r="BV57" s="763"/>
      <c r="BW57" s="763"/>
      <c r="BX57" s="763"/>
      <c r="BY57" s="763"/>
      <c r="BZ57" s="763"/>
      <c r="CA57" s="763"/>
      <c r="CB57" s="763"/>
      <c r="CC57" s="763"/>
      <c r="CD57" s="763"/>
      <c r="CE57" s="763"/>
      <c r="CF57" s="763"/>
      <c r="CG57" s="763"/>
      <c r="CH57" s="763"/>
      <c r="CI57" s="764"/>
      <c r="CJ57" s="768" t="s">
        <v>137</v>
      </c>
      <c r="CK57" s="763"/>
      <c r="CL57" s="763"/>
      <c r="CM57" s="763"/>
      <c r="CN57" s="763"/>
      <c r="CO57" s="763"/>
      <c r="CP57" s="763"/>
      <c r="CQ57" s="763"/>
      <c r="CR57" s="763"/>
      <c r="CS57" s="763"/>
      <c r="CT57" s="763"/>
      <c r="CU57" s="763"/>
      <c r="CV57" s="763"/>
      <c r="CW57" s="763"/>
      <c r="CX57" s="763"/>
      <c r="CY57" s="763"/>
      <c r="CZ57" s="763"/>
      <c r="DA57" s="764"/>
      <c r="DB57" s="768" t="s">
        <v>137</v>
      </c>
      <c r="DC57" s="763"/>
      <c r="DD57" s="763"/>
      <c r="DE57" s="763"/>
      <c r="DF57" s="763"/>
      <c r="DG57" s="763"/>
      <c r="DH57" s="763"/>
      <c r="DI57" s="763"/>
      <c r="DJ57" s="763"/>
      <c r="DK57" s="763"/>
      <c r="DL57" s="763"/>
      <c r="DM57" s="763"/>
      <c r="DN57" s="763"/>
      <c r="DO57" s="763"/>
      <c r="DP57" s="763"/>
      <c r="DQ57" s="763"/>
      <c r="DR57" s="763"/>
      <c r="DS57" s="764"/>
      <c r="DT57" s="768">
        <v>29808</v>
      </c>
      <c r="DU57" s="763"/>
      <c r="DV57" s="763"/>
      <c r="DW57" s="763"/>
      <c r="DX57" s="763"/>
      <c r="DY57" s="763"/>
      <c r="DZ57" s="763"/>
      <c r="EA57" s="763"/>
      <c r="EB57" s="763"/>
      <c r="EC57" s="763"/>
      <c r="ED57" s="763"/>
      <c r="EE57" s="763"/>
      <c r="EF57" s="763"/>
      <c r="EG57" s="763"/>
      <c r="EH57" s="763"/>
      <c r="EI57" s="763"/>
      <c r="EJ57" s="763"/>
      <c r="EK57" s="763"/>
      <c r="EL57" s="764"/>
      <c r="EM57" s="768">
        <f>DT57</f>
        <v>29808</v>
      </c>
      <c r="EN57" s="763"/>
      <c r="EO57" s="763"/>
      <c r="EP57" s="763"/>
      <c r="EQ57" s="763"/>
      <c r="ER57" s="763"/>
      <c r="ES57" s="763"/>
      <c r="ET57" s="763"/>
      <c r="EU57" s="763"/>
      <c r="EV57" s="763"/>
      <c r="EW57" s="763"/>
      <c r="EX57" s="763"/>
      <c r="EY57" s="763"/>
      <c r="EZ57" s="763"/>
      <c r="FA57" s="763"/>
      <c r="FB57" s="763"/>
      <c r="FC57" s="763"/>
      <c r="FD57" s="763"/>
      <c r="FE57" s="774"/>
    </row>
    <row r="58" spans="1:161" s="68" customFormat="1" ht="11.25">
      <c r="A58" s="219"/>
      <c r="B58" s="776" t="s">
        <v>138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776"/>
      <c r="Y58" s="776"/>
      <c r="Z58" s="776"/>
      <c r="AA58" s="776"/>
      <c r="AB58" s="776"/>
      <c r="AC58" s="776"/>
      <c r="AD58" s="776"/>
      <c r="AE58" s="776"/>
      <c r="AF58" s="776"/>
      <c r="AG58" s="776"/>
      <c r="AH58" s="776"/>
      <c r="AI58" s="776"/>
      <c r="AJ58" s="776"/>
      <c r="AK58" s="776"/>
      <c r="AL58" s="776"/>
      <c r="AM58" s="776"/>
      <c r="AN58" s="776"/>
      <c r="AO58" s="776"/>
      <c r="AP58" s="776"/>
      <c r="AQ58" s="741"/>
      <c r="AR58" s="742"/>
      <c r="AS58" s="742"/>
      <c r="AT58" s="742"/>
      <c r="AU58" s="742"/>
      <c r="AV58" s="742"/>
      <c r="AW58" s="743"/>
      <c r="AX58" s="765"/>
      <c r="AY58" s="766"/>
      <c r="AZ58" s="766"/>
      <c r="BA58" s="766"/>
      <c r="BB58" s="766"/>
      <c r="BC58" s="766"/>
      <c r="BD58" s="766"/>
      <c r="BE58" s="766"/>
      <c r="BF58" s="766"/>
      <c r="BG58" s="766"/>
      <c r="BH58" s="766"/>
      <c r="BI58" s="766"/>
      <c r="BJ58" s="766"/>
      <c r="BK58" s="766"/>
      <c r="BL58" s="766"/>
      <c r="BM58" s="766"/>
      <c r="BN58" s="766"/>
      <c r="BO58" s="766"/>
      <c r="BP58" s="767"/>
      <c r="BQ58" s="769"/>
      <c r="BR58" s="766"/>
      <c r="BS58" s="766"/>
      <c r="BT58" s="766"/>
      <c r="BU58" s="766"/>
      <c r="BV58" s="766"/>
      <c r="BW58" s="766"/>
      <c r="BX58" s="766"/>
      <c r="BY58" s="766"/>
      <c r="BZ58" s="766"/>
      <c r="CA58" s="766"/>
      <c r="CB58" s="766"/>
      <c r="CC58" s="766"/>
      <c r="CD58" s="766"/>
      <c r="CE58" s="766"/>
      <c r="CF58" s="766"/>
      <c r="CG58" s="766"/>
      <c r="CH58" s="766"/>
      <c r="CI58" s="767"/>
      <c r="CJ58" s="769"/>
      <c r="CK58" s="766"/>
      <c r="CL58" s="766"/>
      <c r="CM58" s="766"/>
      <c r="CN58" s="766"/>
      <c r="CO58" s="766"/>
      <c r="CP58" s="766"/>
      <c r="CQ58" s="766"/>
      <c r="CR58" s="766"/>
      <c r="CS58" s="766"/>
      <c r="CT58" s="766"/>
      <c r="CU58" s="766"/>
      <c r="CV58" s="766"/>
      <c r="CW58" s="766"/>
      <c r="CX58" s="766"/>
      <c r="CY58" s="766"/>
      <c r="CZ58" s="766"/>
      <c r="DA58" s="767"/>
      <c r="DB58" s="769"/>
      <c r="DC58" s="766"/>
      <c r="DD58" s="766"/>
      <c r="DE58" s="766"/>
      <c r="DF58" s="766"/>
      <c r="DG58" s="766"/>
      <c r="DH58" s="766"/>
      <c r="DI58" s="766"/>
      <c r="DJ58" s="766"/>
      <c r="DK58" s="766"/>
      <c r="DL58" s="766"/>
      <c r="DM58" s="766"/>
      <c r="DN58" s="766"/>
      <c r="DO58" s="766"/>
      <c r="DP58" s="766"/>
      <c r="DQ58" s="766"/>
      <c r="DR58" s="766"/>
      <c r="DS58" s="767"/>
      <c r="DT58" s="769"/>
      <c r="DU58" s="766"/>
      <c r="DV58" s="766"/>
      <c r="DW58" s="766"/>
      <c r="DX58" s="766"/>
      <c r="DY58" s="766"/>
      <c r="DZ58" s="766"/>
      <c r="EA58" s="766"/>
      <c r="EB58" s="766"/>
      <c r="EC58" s="766"/>
      <c r="ED58" s="766"/>
      <c r="EE58" s="766"/>
      <c r="EF58" s="766"/>
      <c r="EG58" s="766"/>
      <c r="EH58" s="766"/>
      <c r="EI58" s="766"/>
      <c r="EJ58" s="766"/>
      <c r="EK58" s="766"/>
      <c r="EL58" s="767"/>
      <c r="EM58" s="769"/>
      <c r="EN58" s="766"/>
      <c r="EO58" s="766"/>
      <c r="EP58" s="766"/>
      <c r="EQ58" s="766"/>
      <c r="ER58" s="766"/>
      <c r="ES58" s="766"/>
      <c r="ET58" s="766"/>
      <c r="EU58" s="766"/>
      <c r="EV58" s="766"/>
      <c r="EW58" s="766"/>
      <c r="EX58" s="766"/>
      <c r="EY58" s="766"/>
      <c r="EZ58" s="766"/>
      <c r="FA58" s="766"/>
      <c r="FB58" s="766"/>
      <c r="FC58" s="766"/>
      <c r="FD58" s="766"/>
      <c r="FE58" s="775"/>
    </row>
    <row r="59" spans="1:161" s="68" customFormat="1" ht="11.25">
      <c r="A59" s="219"/>
      <c r="B59" s="777" t="s">
        <v>139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777"/>
      <c r="Y59" s="777"/>
      <c r="Z59" s="777"/>
      <c r="AA59" s="777"/>
      <c r="AB59" s="777"/>
      <c r="AC59" s="777"/>
      <c r="AD59" s="777"/>
      <c r="AE59" s="777"/>
      <c r="AF59" s="777"/>
      <c r="AG59" s="777"/>
      <c r="AH59" s="777"/>
      <c r="AI59" s="777"/>
      <c r="AJ59" s="777"/>
      <c r="AK59" s="777"/>
      <c r="AL59" s="777"/>
      <c r="AM59" s="777"/>
      <c r="AN59" s="777"/>
      <c r="AO59" s="777"/>
      <c r="AP59" s="777"/>
      <c r="AQ59" s="778" t="s">
        <v>430</v>
      </c>
      <c r="AR59" s="779"/>
      <c r="AS59" s="779"/>
      <c r="AT59" s="779"/>
      <c r="AU59" s="779"/>
      <c r="AV59" s="779"/>
      <c r="AW59" s="780"/>
      <c r="AX59" s="772" t="s">
        <v>137</v>
      </c>
      <c r="AY59" s="754"/>
      <c r="AZ59" s="754"/>
      <c r="BA59" s="754"/>
      <c r="BB59" s="754"/>
      <c r="BC59" s="754"/>
      <c r="BD59" s="754"/>
      <c r="BE59" s="754"/>
      <c r="BF59" s="754"/>
      <c r="BG59" s="754"/>
      <c r="BH59" s="754"/>
      <c r="BI59" s="754"/>
      <c r="BJ59" s="754"/>
      <c r="BK59" s="754"/>
      <c r="BL59" s="754"/>
      <c r="BM59" s="754"/>
      <c r="BN59" s="754"/>
      <c r="BO59" s="754"/>
      <c r="BP59" s="773"/>
      <c r="BQ59" s="754" t="s">
        <v>137</v>
      </c>
      <c r="BR59" s="754"/>
      <c r="BS59" s="754"/>
      <c r="BT59" s="754"/>
      <c r="BU59" s="754"/>
      <c r="BV59" s="754"/>
      <c r="BW59" s="754"/>
      <c r="BX59" s="754"/>
      <c r="BY59" s="754"/>
      <c r="BZ59" s="754"/>
      <c r="CA59" s="754"/>
      <c r="CB59" s="754"/>
      <c r="CC59" s="754"/>
      <c r="CD59" s="754"/>
      <c r="CE59" s="754"/>
      <c r="CF59" s="754"/>
      <c r="CG59" s="754"/>
      <c r="CH59" s="754"/>
      <c r="CI59" s="754"/>
      <c r="CJ59" s="754"/>
      <c r="CK59" s="754"/>
      <c r="CL59" s="754"/>
      <c r="CM59" s="754"/>
      <c r="CN59" s="754"/>
      <c r="CO59" s="754"/>
      <c r="CP59" s="754"/>
      <c r="CQ59" s="754"/>
      <c r="CR59" s="754"/>
      <c r="CS59" s="754"/>
      <c r="CT59" s="754"/>
      <c r="CU59" s="754"/>
      <c r="CV59" s="754"/>
      <c r="CW59" s="754"/>
      <c r="CX59" s="754"/>
      <c r="CY59" s="754"/>
      <c r="CZ59" s="754"/>
      <c r="DA59" s="754"/>
      <c r="DB59" s="754" t="s">
        <v>137</v>
      </c>
      <c r="DC59" s="754"/>
      <c r="DD59" s="754"/>
      <c r="DE59" s="754"/>
      <c r="DF59" s="754"/>
      <c r="DG59" s="754"/>
      <c r="DH59" s="754"/>
      <c r="DI59" s="754"/>
      <c r="DJ59" s="754"/>
      <c r="DK59" s="754"/>
      <c r="DL59" s="754"/>
      <c r="DM59" s="754"/>
      <c r="DN59" s="754"/>
      <c r="DO59" s="754"/>
      <c r="DP59" s="754"/>
      <c r="DQ59" s="754"/>
      <c r="DR59" s="754"/>
      <c r="DS59" s="754"/>
      <c r="DT59" s="754"/>
      <c r="DU59" s="754"/>
      <c r="DV59" s="754"/>
      <c r="DW59" s="754"/>
      <c r="DX59" s="754"/>
      <c r="DY59" s="754"/>
      <c r="DZ59" s="754"/>
      <c r="EA59" s="754"/>
      <c r="EB59" s="754"/>
      <c r="EC59" s="754"/>
      <c r="ED59" s="754"/>
      <c r="EE59" s="754"/>
      <c r="EF59" s="754"/>
      <c r="EG59" s="754"/>
      <c r="EH59" s="754"/>
      <c r="EI59" s="754"/>
      <c r="EJ59" s="754"/>
      <c r="EK59" s="754"/>
      <c r="EL59" s="754"/>
      <c r="EM59" s="754"/>
      <c r="EN59" s="754"/>
      <c r="EO59" s="754"/>
      <c r="EP59" s="754"/>
      <c r="EQ59" s="754"/>
      <c r="ER59" s="754"/>
      <c r="ES59" s="754"/>
      <c r="ET59" s="754"/>
      <c r="EU59" s="754"/>
      <c r="EV59" s="754"/>
      <c r="EW59" s="754"/>
      <c r="EX59" s="754"/>
      <c r="EY59" s="754"/>
      <c r="EZ59" s="754"/>
      <c r="FA59" s="754"/>
      <c r="FB59" s="754"/>
      <c r="FC59" s="754"/>
      <c r="FD59" s="754"/>
      <c r="FE59" s="756"/>
    </row>
    <row r="60" spans="1:161" s="68" customFormat="1" ht="24" customHeight="1">
      <c r="A60" s="219"/>
      <c r="B60" s="781" t="s">
        <v>140</v>
      </c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781"/>
      <c r="Y60" s="781"/>
      <c r="Z60" s="781"/>
      <c r="AA60" s="781"/>
      <c r="AB60" s="781"/>
      <c r="AC60" s="781"/>
      <c r="AD60" s="781"/>
      <c r="AE60" s="781"/>
      <c r="AF60" s="781"/>
      <c r="AG60" s="781"/>
      <c r="AH60" s="781"/>
      <c r="AI60" s="781"/>
      <c r="AJ60" s="781"/>
      <c r="AK60" s="781"/>
      <c r="AL60" s="781"/>
      <c r="AM60" s="781"/>
      <c r="AN60" s="781"/>
      <c r="AO60" s="781"/>
      <c r="AP60" s="781"/>
      <c r="AQ60" s="782" t="s">
        <v>431</v>
      </c>
      <c r="AR60" s="783"/>
      <c r="AS60" s="783"/>
      <c r="AT60" s="783"/>
      <c r="AU60" s="783"/>
      <c r="AV60" s="783"/>
      <c r="AW60" s="784"/>
      <c r="AX60" s="772" t="s">
        <v>137</v>
      </c>
      <c r="AY60" s="754"/>
      <c r="AZ60" s="754"/>
      <c r="BA60" s="754"/>
      <c r="BB60" s="754"/>
      <c r="BC60" s="754"/>
      <c r="BD60" s="754"/>
      <c r="BE60" s="754"/>
      <c r="BF60" s="754"/>
      <c r="BG60" s="754"/>
      <c r="BH60" s="754"/>
      <c r="BI60" s="754"/>
      <c r="BJ60" s="754"/>
      <c r="BK60" s="754"/>
      <c r="BL60" s="754"/>
      <c r="BM60" s="754"/>
      <c r="BN60" s="754"/>
      <c r="BO60" s="754"/>
      <c r="BP60" s="773"/>
      <c r="BQ60" s="754" t="s">
        <v>137</v>
      </c>
      <c r="BR60" s="754"/>
      <c r="BS60" s="754"/>
      <c r="BT60" s="754"/>
      <c r="BU60" s="754"/>
      <c r="BV60" s="754"/>
      <c r="BW60" s="754"/>
      <c r="BX60" s="754"/>
      <c r="BY60" s="754"/>
      <c r="BZ60" s="754"/>
      <c r="CA60" s="754"/>
      <c r="CB60" s="754"/>
      <c r="CC60" s="754"/>
      <c r="CD60" s="754"/>
      <c r="CE60" s="754"/>
      <c r="CF60" s="754"/>
      <c r="CG60" s="754"/>
      <c r="CH60" s="754"/>
      <c r="CI60" s="754"/>
      <c r="CJ60" s="754"/>
      <c r="CK60" s="754"/>
      <c r="CL60" s="754"/>
      <c r="CM60" s="754"/>
      <c r="CN60" s="754"/>
      <c r="CO60" s="754"/>
      <c r="CP60" s="754"/>
      <c r="CQ60" s="754"/>
      <c r="CR60" s="754"/>
      <c r="CS60" s="754"/>
      <c r="CT60" s="754"/>
      <c r="CU60" s="754"/>
      <c r="CV60" s="754"/>
      <c r="CW60" s="754"/>
      <c r="CX60" s="754"/>
      <c r="CY60" s="754"/>
      <c r="CZ60" s="754"/>
      <c r="DA60" s="754"/>
      <c r="DB60" s="754" t="s">
        <v>137</v>
      </c>
      <c r="DC60" s="754"/>
      <c r="DD60" s="754"/>
      <c r="DE60" s="754"/>
      <c r="DF60" s="754"/>
      <c r="DG60" s="754"/>
      <c r="DH60" s="754"/>
      <c r="DI60" s="754"/>
      <c r="DJ60" s="754"/>
      <c r="DK60" s="754"/>
      <c r="DL60" s="754"/>
      <c r="DM60" s="754"/>
      <c r="DN60" s="754"/>
      <c r="DO60" s="754"/>
      <c r="DP60" s="754"/>
      <c r="DQ60" s="754"/>
      <c r="DR60" s="754"/>
      <c r="DS60" s="754"/>
      <c r="DT60" s="754"/>
      <c r="DU60" s="754"/>
      <c r="DV60" s="754"/>
      <c r="DW60" s="754"/>
      <c r="DX60" s="754"/>
      <c r="DY60" s="754"/>
      <c r="DZ60" s="754"/>
      <c r="EA60" s="754"/>
      <c r="EB60" s="754"/>
      <c r="EC60" s="754"/>
      <c r="ED60" s="754"/>
      <c r="EE60" s="754"/>
      <c r="EF60" s="754"/>
      <c r="EG60" s="754"/>
      <c r="EH60" s="754"/>
      <c r="EI60" s="754"/>
      <c r="EJ60" s="754"/>
      <c r="EK60" s="754"/>
      <c r="EL60" s="754"/>
      <c r="EM60" s="754">
        <f>DT60</f>
        <v>0</v>
      </c>
      <c r="EN60" s="754"/>
      <c r="EO60" s="754"/>
      <c r="EP60" s="754"/>
      <c r="EQ60" s="754"/>
      <c r="ER60" s="754"/>
      <c r="ES60" s="754"/>
      <c r="ET60" s="754"/>
      <c r="EU60" s="754"/>
      <c r="EV60" s="754"/>
      <c r="EW60" s="754"/>
      <c r="EX60" s="754"/>
      <c r="EY60" s="754"/>
      <c r="EZ60" s="754"/>
      <c r="FA60" s="754"/>
      <c r="FB60" s="754"/>
      <c r="FC60" s="754"/>
      <c r="FD60" s="754"/>
      <c r="FE60" s="756"/>
    </row>
    <row r="61" spans="1:161" s="68" customFormat="1" ht="11.25">
      <c r="A61" s="227"/>
      <c r="B61" s="777" t="s">
        <v>141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777"/>
      <c r="Y61" s="777"/>
      <c r="Z61" s="777"/>
      <c r="AA61" s="777"/>
      <c r="AB61" s="777"/>
      <c r="AC61" s="777"/>
      <c r="AD61" s="777"/>
      <c r="AE61" s="777"/>
      <c r="AF61" s="777"/>
      <c r="AG61" s="777"/>
      <c r="AH61" s="777"/>
      <c r="AI61" s="777"/>
      <c r="AJ61" s="777"/>
      <c r="AK61" s="777"/>
      <c r="AL61" s="777"/>
      <c r="AM61" s="777"/>
      <c r="AN61" s="777"/>
      <c r="AO61" s="777"/>
      <c r="AP61" s="777"/>
      <c r="AQ61" s="778" t="s">
        <v>432</v>
      </c>
      <c r="AR61" s="779"/>
      <c r="AS61" s="779"/>
      <c r="AT61" s="779"/>
      <c r="AU61" s="779"/>
      <c r="AV61" s="779"/>
      <c r="AW61" s="780"/>
      <c r="AX61" s="772"/>
      <c r="AY61" s="754"/>
      <c r="AZ61" s="754"/>
      <c r="BA61" s="754"/>
      <c r="BB61" s="754"/>
      <c r="BC61" s="754"/>
      <c r="BD61" s="754"/>
      <c r="BE61" s="754"/>
      <c r="BF61" s="754"/>
      <c r="BG61" s="754"/>
      <c r="BH61" s="754"/>
      <c r="BI61" s="754"/>
      <c r="BJ61" s="754"/>
      <c r="BK61" s="754"/>
      <c r="BL61" s="754"/>
      <c r="BM61" s="754"/>
      <c r="BN61" s="754"/>
      <c r="BO61" s="754"/>
      <c r="BP61" s="773"/>
      <c r="BQ61" s="754"/>
      <c r="BR61" s="754"/>
      <c r="BS61" s="754"/>
      <c r="BT61" s="754"/>
      <c r="BU61" s="754"/>
      <c r="BV61" s="754"/>
      <c r="BW61" s="754"/>
      <c r="BX61" s="754"/>
      <c r="BY61" s="754"/>
      <c r="BZ61" s="754"/>
      <c r="CA61" s="754"/>
      <c r="CB61" s="754"/>
      <c r="CC61" s="754"/>
      <c r="CD61" s="754"/>
      <c r="CE61" s="754"/>
      <c r="CF61" s="754"/>
      <c r="CG61" s="754"/>
      <c r="CH61" s="754"/>
      <c r="CI61" s="754"/>
      <c r="CJ61" s="754"/>
      <c r="CK61" s="754"/>
      <c r="CL61" s="754"/>
      <c r="CM61" s="754"/>
      <c r="CN61" s="754"/>
      <c r="CO61" s="754"/>
      <c r="CP61" s="754"/>
      <c r="CQ61" s="754"/>
      <c r="CR61" s="754"/>
      <c r="CS61" s="754"/>
      <c r="CT61" s="754"/>
      <c r="CU61" s="754"/>
      <c r="CV61" s="754"/>
      <c r="CW61" s="754"/>
      <c r="CX61" s="754"/>
      <c r="CY61" s="754"/>
      <c r="CZ61" s="754"/>
      <c r="DA61" s="754"/>
      <c r="DB61" s="754" t="s">
        <v>137</v>
      </c>
      <c r="DC61" s="754"/>
      <c r="DD61" s="754"/>
      <c r="DE61" s="754"/>
      <c r="DF61" s="754"/>
      <c r="DG61" s="754"/>
      <c r="DH61" s="754"/>
      <c r="DI61" s="754"/>
      <c r="DJ61" s="754"/>
      <c r="DK61" s="754"/>
      <c r="DL61" s="754"/>
      <c r="DM61" s="754"/>
      <c r="DN61" s="754"/>
      <c r="DO61" s="754"/>
      <c r="DP61" s="754"/>
      <c r="DQ61" s="754"/>
      <c r="DR61" s="754"/>
      <c r="DS61" s="754"/>
      <c r="DT61" s="754" t="s">
        <v>137</v>
      </c>
      <c r="DU61" s="754"/>
      <c r="DV61" s="754"/>
      <c r="DW61" s="754"/>
      <c r="DX61" s="754"/>
      <c r="DY61" s="754"/>
      <c r="DZ61" s="754"/>
      <c r="EA61" s="754"/>
      <c r="EB61" s="754"/>
      <c r="EC61" s="754"/>
      <c r="ED61" s="754"/>
      <c r="EE61" s="754"/>
      <c r="EF61" s="754"/>
      <c r="EG61" s="754"/>
      <c r="EH61" s="754"/>
      <c r="EI61" s="754"/>
      <c r="EJ61" s="754"/>
      <c r="EK61" s="754"/>
      <c r="EL61" s="754"/>
      <c r="EM61" s="754"/>
      <c r="EN61" s="754"/>
      <c r="EO61" s="754"/>
      <c r="EP61" s="754"/>
      <c r="EQ61" s="754"/>
      <c r="ER61" s="754"/>
      <c r="ES61" s="754"/>
      <c r="ET61" s="754"/>
      <c r="EU61" s="754"/>
      <c r="EV61" s="754"/>
      <c r="EW61" s="754"/>
      <c r="EX61" s="754"/>
      <c r="EY61" s="754"/>
      <c r="EZ61" s="754"/>
      <c r="FA61" s="754"/>
      <c r="FB61" s="754"/>
      <c r="FC61" s="754"/>
      <c r="FD61" s="754"/>
      <c r="FE61" s="756"/>
    </row>
    <row r="62" spans="1:161" s="68" customFormat="1" ht="11.25">
      <c r="A62" s="227"/>
      <c r="B62" s="777" t="s">
        <v>142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777"/>
      <c r="Y62" s="777"/>
      <c r="Z62" s="777"/>
      <c r="AA62" s="777"/>
      <c r="AB62" s="777"/>
      <c r="AC62" s="777"/>
      <c r="AD62" s="777"/>
      <c r="AE62" s="777"/>
      <c r="AF62" s="777"/>
      <c r="AG62" s="777"/>
      <c r="AH62" s="777"/>
      <c r="AI62" s="777"/>
      <c r="AJ62" s="777"/>
      <c r="AK62" s="777"/>
      <c r="AL62" s="777"/>
      <c r="AM62" s="777"/>
      <c r="AN62" s="777"/>
      <c r="AO62" s="777"/>
      <c r="AP62" s="777"/>
      <c r="AQ62" s="778" t="s">
        <v>433</v>
      </c>
      <c r="AR62" s="779"/>
      <c r="AS62" s="779"/>
      <c r="AT62" s="779"/>
      <c r="AU62" s="779"/>
      <c r="AV62" s="779"/>
      <c r="AW62" s="780"/>
      <c r="AX62" s="826"/>
      <c r="AY62" s="827"/>
      <c r="AZ62" s="827"/>
      <c r="BA62" s="827"/>
      <c r="BB62" s="827"/>
      <c r="BC62" s="827"/>
      <c r="BD62" s="827"/>
      <c r="BE62" s="827"/>
      <c r="BF62" s="827"/>
      <c r="BG62" s="827"/>
      <c r="BH62" s="827"/>
      <c r="BI62" s="827"/>
      <c r="BJ62" s="827"/>
      <c r="BK62" s="827"/>
      <c r="BL62" s="827"/>
      <c r="BM62" s="827"/>
      <c r="BN62" s="827"/>
      <c r="BO62" s="827"/>
      <c r="BP62" s="768"/>
      <c r="BQ62" s="827"/>
      <c r="BR62" s="827"/>
      <c r="BS62" s="827"/>
      <c r="BT62" s="827"/>
      <c r="BU62" s="827"/>
      <c r="BV62" s="827"/>
      <c r="BW62" s="827"/>
      <c r="BX62" s="827"/>
      <c r="BY62" s="827"/>
      <c r="BZ62" s="827"/>
      <c r="CA62" s="827"/>
      <c r="CB62" s="827"/>
      <c r="CC62" s="827"/>
      <c r="CD62" s="827"/>
      <c r="CE62" s="827"/>
      <c r="CF62" s="827"/>
      <c r="CG62" s="827"/>
      <c r="CH62" s="827"/>
      <c r="CI62" s="827"/>
      <c r="CJ62" s="827"/>
      <c r="CK62" s="827"/>
      <c r="CL62" s="827"/>
      <c r="CM62" s="827"/>
      <c r="CN62" s="827"/>
      <c r="CO62" s="827"/>
      <c r="CP62" s="827"/>
      <c r="CQ62" s="827"/>
      <c r="CR62" s="827"/>
      <c r="CS62" s="827"/>
      <c r="CT62" s="827"/>
      <c r="CU62" s="827"/>
      <c r="CV62" s="827"/>
      <c r="CW62" s="827"/>
      <c r="CX62" s="827"/>
      <c r="CY62" s="827"/>
      <c r="CZ62" s="827"/>
      <c r="DA62" s="827"/>
      <c r="DB62" s="827" t="s">
        <v>137</v>
      </c>
      <c r="DC62" s="827"/>
      <c r="DD62" s="827"/>
      <c r="DE62" s="827"/>
      <c r="DF62" s="827"/>
      <c r="DG62" s="827"/>
      <c r="DH62" s="827"/>
      <c r="DI62" s="827"/>
      <c r="DJ62" s="827"/>
      <c r="DK62" s="827"/>
      <c r="DL62" s="827"/>
      <c r="DM62" s="827"/>
      <c r="DN62" s="827"/>
      <c r="DO62" s="827"/>
      <c r="DP62" s="827"/>
      <c r="DQ62" s="827"/>
      <c r="DR62" s="827"/>
      <c r="DS62" s="827"/>
      <c r="DT62" s="754"/>
      <c r="DU62" s="754"/>
      <c r="DV62" s="754"/>
      <c r="DW62" s="754"/>
      <c r="DX62" s="754"/>
      <c r="DY62" s="754"/>
      <c r="DZ62" s="754"/>
      <c r="EA62" s="754"/>
      <c r="EB62" s="754"/>
      <c r="EC62" s="754"/>
      <c r="ED62" s="754"/>
      <c r="EE62" s="754"/>
      <c r="EF62" s="754"/>
      <c r="EG62" s="754"/>
      <c r="EH62" s="754"/>
      <c r="EI62" s="754"/>
      <c r="EJ62" s="754"/>
      <c r="EK62" s="754"/>
      <c r="EL62" s="754"/>
      <c r="EM62" s="754" t="s">
        <v>137</v>
      </c>
      <c r="EN62" s="754"/>
      <c r="EO62" s="754"/>
      <c r="EP62" s="754"/>
      <c r="EQ62" s="754"/>
      <c r="ER62" s="754"/>
      <c r="ES62" s="754"/>
      <c r="ET62" s="754"/>
      <c r="EU62" s="754"/>
      <c r="EV62" s="754"/>
      <c r="EW62" s="754"/>
      <c r="EX62" s="754"/>
      <c r="EY62" s="754"/>
      <c r="EZ62" s="754"/>
      <c r="FA62" s="754"/>
      <c r="FB62" s="754"/>
      <c r="FC62" s="754"/>
      <c r="FD62" s="754"/>
      <c r="FE62" s="756"/>
    </row>
    <row r="63" spans="1:161" s="68" customFormat="1" ht="11.25">
      <c r="A63" s="227"/>
      <c r="B63" s="777" t="s">
        <v>458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777"/>
      <c r="Y63" s="777"/>
      <c r="Z63" s="777"/>
      <c r="AA63" s="777"/>
      <c r="AB63" s="777"/>
      <c r="AC63" s="777"/>
      <c r="AD63" s="777"/>
      <c r="AE63" s="777"/>
      <c r="AF63" s="777"/>
      <c r="AG63" s="777"/>
      <c r="AH63" s="777"/>
      <c r="AI63" s="777"/>
      <c r="AJ63" s="777"/>
      <c r="AK63" s="777"/>
      <c r="AL63" s="777"/>
      <c r="AM63" s="777"/>
      <c r="AN63" s="777"/>
      <c r="AO63" s="777"/>
      <c r="AP63" s="777"/>
      <c r="AQ63" s="778" t="s">
        <v>434</v>
      </c>
      <c r="AR63" s="779"/>
      <c r="AS63" s="779"/>
      <c r="AT63" s="779"/>
      <c r="AU63" s="779"/>
      <c r="AV63" s="779"/>
      <c r="AW63" s="780"/>
      <c r="AX63" s="772">
        <v>305215</v>
      </c>
      <c r="AY63" s="754"/>
      <c r="AZ63" s="754"/>
      <c r="BA63" s="754"/>
      <c r="BB63" s="754"/>
      <c r="BC63" s="754"/>
      <c r="BD63" s="754"/>
      <c r="BE63" s="754"/>
      <c r="BF63" s="754"/>
      <c r="BG63" s="754"/>
      <c r="BH63" s="754"/>
      <c r="BI63" s="754"/>
      <c r="BJ63" s="754"/>
      <c r="BK63" s="754"/>
      <c r="BL63" s="754"/>
      <c r="BM63" s="754"/>
      <c r="BN63" s="754"/>
      <c r="BO63" s="754"/>
      <c r="BP63" s="754"/>
      <c r="BQ63" s="754"/>
      <c r="BR63" s="754"/>
      <c r="BS63" s="754"/>
      <c r="BT63" s="754"/>
      <c r="BU63" s="754"/>
      <c r="BV63" s="754"/>
      <c r="BW63" s="754"/>
      <c r="BX63" s="754"/>
      <c r="BY63" s="754"/>
      <c r="BZ63" s="754"/>
      <c r="CA63" s="754"/>
      <c r="CB63" s="754"/>
      <c r="CC63" s="754"/>
      <c r="CD63" s="754"/>
      <c r="CE63" s="754"/>
      <c r="CF63" s="754"/>
      <c r="CG63" s="754"/>
      <c r="CH63" s="754"/>
      <c r="CI63" s="754"/>
      <c r="CJ63" s="754"/>
      <c r="CK63" s="754"/>
      <c r="CL63" s="754"/>
      <c r="CM63" s="754"/>
      <c r="CN63" s="754"/>
      <c r="CO63" s="754"/>
      <c r="CP63" s="754"/>
      <c r="CQ63" s="754"/>
      <c r="CR63" s="754"/>
      <c r="CS63" s="754"/>
      <c r="CT63" s="754"/>
      <c r="CU63" s="754"/>
      <c r="CV63" s="754"/>
      <c r="CW63" s="754"/>
      <c r="CX63" s="754"/>
      <c r="CY63" s="754"/>
      <c r="CZ63" s="754"/>
      <c r="DA63" s="754"/>
      <c r="DB63" s="754">
        <v>1866</v>
      </c>
      <c r="DC63" s="754"/>
      <c r="DD63" s="754"/>
      <c r="DE63" s="754"/>
      <c r="DF63" s="754"/>
      <c r="DG63" s="754"/>
      <c r="DH63" s="754"/>
      <c r="DI63" s="754"/>
      <c r="DJ63" s="754"/>
      <c r="DK63" s="754"/>
      <c r="DL63" s="754"/>
      <c r="DM63" s="754"/>
      <c r="DN63" s="754"/>
      <c r="DO63" s="754"/>
      <c r="DP63" s="754"/>
      <c r="DQ63" s="754"/>
      <c r="DR63" s="754"/>
      <c r="DS63" s="754"/>
      <c r="DT63" s="754">
        <v>6333</v>
      </c>
      <c r="DU63" s="754"/>
      <c r="DV63" s="754"/>
      <c r="DW63" s="754"/>
      <c r="DX63" s="754"/>
      <c r="DY63" s="754"/>
      <c r="DZ63" s="754"/>
      <c r="EA63" s="754"/>
      <c r="EB63" s="754"/>
      <c r="EC63" s="754"/>
      <c r="ED63" s="754"/>
      <c r="EE63" s="754"/>
      <c r="EF63" s="754"/>
      <c r="EG63" s="754"/>
      <c r="EH63" s="754"/>
      <c r="EI63" s="754"/>
      <c r="EJ63" s="754"/>
      <c r="EK63" s="754"/>
      <c r="EL63" s="754"/>
      <c r="EM63" s="754">
        <f>AX63+DB63+DT63</f>
        <v>313414</v>
      </c>
      <c r="EN63" s="754"/>
      <c r="EO63" s="754"/>
      <c r="EP63" s="754"/>
      <c r="EQ63" s="754"/>
      <c r="ER63" s="754"/>
      <c r="ES63" s="754"/>
      <c r="ET63" s="754"/>
      <c r="EU63" s="754"/>
      <c r="EV63" s="754"/>
      <c r="EW63" s="754"/>
      <c r="EX63" s="754"/>
      <c r="EY63" s="754"/>
      <c r="EZ63" s="754"/>
      <c r="FA63" s="754"/>
      <c r="FB63" s="754"/>
      <c r="FC63" s="754"/>
      <c r="FD63" s="754"/>
      <c r="FE63" s="756"/>
    </row>
    <row r="64" spans="1:161" s="68" customFormat="1" ht="11.25">
      <c r="A64" s="227"/>
      <c r="B64" s="789" t="s">
        <v>146</v>
      </c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89"/>
      <c r="Z64" s="789"/>
      <c r="AA64" s="789"/>
      <c r="AB64" s="789"/>
      <c r="AC64" s="789"/>
      <c r="AD64" s="789"/>
      <c r="AE64" s="789"/>
      <c r="AF64" s="789"/>
      <c r="AG64" s="789"/>
      <c r="AH64" s="789"/>
      <c r="AI64" s="789"/>
      <c r="AJ64" s="789"/>
      <c r="AK64" s="789"/>
      <c r="AL64" s="789"/>
      <c r="AM64" s="789"/>
      <c r="AN64" s="789"/>
      <c r="AO64" s="789"/>
      <c r="AP64" s="789"/>
      <c r="AQ64" s="778" t="s">
        <v>435</v>
      </c>
      <c r="AR64" s="779"/>
      <c r="AS64" s="779"/>
      <c r="AT64" s="779"/>
      <c r="AU64" s="779"/>
      <c r="AV64" s="779"/>
      <c r="AW64" s="780"/>
      <c r="AX64" s="815" t="s">
        <v>55</v>
      </c>
      <c r="AY64" s="805"/>
      <c r="AZ64" s="812"/>
      <c r="BA64" s="812"/>
      <c r="BB64" s="812"/>
      <c r="BC64" s="812"/>
      <c r="BD64" s="812"/>
      <c r="BE64" s="812"/>
      <c r="BF64" s="812"/>
      <c r="BG64" s="812"/>
      <c r="BH64" s="812"/>
      <c r="BI64" s="812"/>
      <c r="BJ64" s="812"/>
      <c r="BK64" s="812"/>
      <c r="BL64" s="812"/>
      <c r="BM64" s="812"/>
      <c r="BN64" s="812"/>
      <c r="BO64" s="789" t="s">
        <v>56</v>
      </c>
      <c r="BP64" s="814"/>
      <c r="BQ64" s="773"/>
      <c r="BR64" s="812"/>
      <c r="BS64" s="812"/>
      <c r="BT64" s="812"/>
      <c r="BU64" s="812"/>
      <c r="BV64" s="812"/>
      <c r="BW64" s="812"/>
      <c r="BX64" s="812"/>
      <c r="BY64" s="812"/>
      <c r="BZ64" s="812"/>
      <c r="CA64" s="812"/>
      <c r="CB64" s="812"/>
      <c r="CC64" s="812"/>
      <c r="CD64" s="812"/>
      <c r="CE64" s="812"/>
      <c r="CF64" s="812"/>
      <c r="CG64" s="812"/>
      <c r="CH64" s="812"/>
      <c r="CI64" s="825"/>
      <c r="CJ64" s="804" t="s">
        <v>55</v>
      </c>
      <c r="CK64" s="805"/>
      <c r="CL64" s="812"/>
      <c r="CM64" s="812"/>
      <c r="CN64" s="812"/>
      <c r="CO64" s="812"/>
      <c r="CP64" s="812"/>
      <c r="CQ64" s="812"/>
      <c r="CR64" s="812"/>
      <c r="CS64" s="812"/>
      <c r="CT64" s="812"/>
      <c r="CU64" s="812"/>
      <c r="CV64" s="812"/>
      <c r="CW64" s="812"/>
      <c r="CX64" s="812"/>
      <c r="CY64" s="812"/>
      <c r="CZ64" s="789" t="s">
        <v>56</v>
      </c>
      <c r="DA64" s="814"/>
      <c r="DB64" s="804" t="s">
        <v>55</v>
      </c>
      <c r="DC64" s="805"/>
      <c r="DD64" s="812"/>
      <c r="DE64" s="812"/>
      <c r="DF64" s="812"/>
      <c r="DG64" s="812"/>
      <c r="DH64" s="812"/>
      <c r="DI64" s="812"/>
      <c r="DJ64" s="812"/>
      <c r="DK64" s="812"/>
      <c r="DL64" s="812"/>
      <c r="DM64" s="812"/>
      <c r="DN64" s="812"/>
      <c r="DO64" s="812"/>
      <c r="DP64" s="812"/>
      <c r="DQ64" s="812"/>
      <c r="DR64" s="789" t="s">
        <v>56</v>
      </c>
      <c r="DS64" s="814"/>
      <c r="DT64" s="804" t="s">
        <v>55</v>
      </c>
      <c r="DU64" s="805"/>
      <c r="DV64" s="812">
        <v>307081</v>
      </c>
      <c r="DW64" s="812"/>
      <c r="DX64" s="812"/>
      <c r="DY64" s="812"/>
      <c r="DZ64" s="812"/>
      <c r="EA64" s="812"/>
      <c r="EB64" s="812"/>
      <c r="EC64" s="812"/>
      <c r="ED64" s="812"/>
      <c r="EE64" s="812"/>
      <c r="EF64" s="812"/>
      <c r="EG64" s="812"/>
      <c r="EH64" s="812"/>
      <c r="EI64" s="812"/>
      <c r="EJ64" s="812"/>
      <c r="EK64" s="789" t="s">
        <v>56</v>
      </c>
      <c r="EL64" s="814"/>
      <c r="EM64" s="804" t="s">
        <v>55</v>
      </c>
      <c r="EN64" s="805"/>
      <c r="EO64" s="812">
        <f>DV64</f>
        <v>307081</v>
      </c>
      <c r="EP64" s="812"/>
      <c r="EQ64" s="812"/>
      <c r="ER64" s="812"/>
      <c r="ES64" s="812"/>
      <c r="ET64" s="812"/>
      <c r="EU64" s="812"/>
      <c r="EV64" s="812"/>
      <c r="EW64" s="812"/>
      <c r="EX64" s="812"/>
      <c r="EY64" s="812"/>
      <c r="EZ64" s="812"/>
      <c r="FA64" s="812"/>
      <c r="FB64" s="812"/>
      <c r="FC64" s="812"/>
      <c r="FD64" s="789" t="s">
        <v>56</v>
      </c>
      <c r="FE64" s="813"/>
    </row>
    <row r="65" spans="1:161" s="68" customFormat="1" ht="11.25">
      <c r="A65" s="215"/>
      <c r="B65" s="758" t="s">
        <v>136</v>
      </c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  <c r="AJ65" s="758"/>
      <c r="AK65" s="758"/>
      <c r="AL65" s="758"/>
      <c r="AM65" s="758"/>
      <c r="AN65" s="758"/>
      <c r="AO65" s="758"/>
      <c r="AP65" s="758"/>
      <c r="AQ65" s="759" t="s">
        <v>436</v>
      </c>
      <c r="AR65" s="760"/>
      <c r="AS65" s="760"/>
      <c r="AT65" s="760"/>
      <c r="AU65" s="760"/>
      <c r="AV65" s="760"/>
      <c r="AW65" s="761"/>
      <c r="AX65" s="762" t="s">
        <v>137</v>
      </c>
      <c r="AY65" s="763"/>
      <c r="AZ65" s="763"/>
      <c r="BA65" s="763"/>
      <c r="BB65" s="763"/>
      <c r="BC65" s="763"/>
      <c r="BD65" s="763"/>
      <c r="BE65" s="763"/>
      <c r="BF65" s="763"/>
      <c r="BG65" s="763"/>
      <c r="BH65" s="763"/>
      <c r="BI65" s="763"/>
      <c r="BJ65" s="763"/>
      <c r="BK65" s="763"/>
      <c r="BL65" s="763"/>
      <c r="BM65" s="763"/>
      <c r="BN65" s="763"/>
      <c r="BO65" s="763"/>
      <c r="BP65" s="764"/>
      <c r="BQ65" s="768" t="s">
        <v>137</v>
      </c>
      <c r="BR65" s="763"/>
      <c r="BS65" s="763"/>
      <c r="BT65" s="763"/>
      <c r="BU65" s="763"/>
      <c r="BV65" s="763"/>
      <c r="BW65" s="763"/>
      <c r="BX65" s="763"/>
      <c r="BY65" s="763"/>
      <c r="BZ65" s="763"/>
      <c r="CA65" s="763"/>
      <c r="CB65" s="763"/>
      <c r="CC65" s="763"/>
      <c r="CD65" s="763"/>
      <c r="CE65" s="763"/>
      <c r="CF65" s="763"/>
      <c r="CG65" s="763"/>
      <c r="CH65" s="763"/>
      <c r="CI65" s="764"/>
      <c r="CJ65" s="768" t="s">
        <v>137</v>
      </c>
      <c r="CK65" s="763"/>
      <c r="CL65" s="763"/>
      <c r="CM65" s="763"/>
      <c r="CN65" s="763"/>
      <c r="CO65" s="763"/>
      <c r="CP65" s="763"/>
      <c r="CQ65" s="763"/>
      <c r="CR65" s="763"/>
      <c r="CS65" s="763"/>
      <c r="CT65" s="763"/>
      <c r="CU65" s="763"/>
      <c r="CV65" s="763"/>
      <c r="CW65" s="763"/>
      <c r="CX65" s="763"/>
      <c r="CY65" s="763"/>
      <c r="CZ65" s="763"/>
      <c r="DA65" s="764"/>
      <c r="DB65" s="768" t="s">
        <v>137</v>
      </c>
      <c r="DC65" s="763"/>
      <c r="DD65" s="763"/>
      <c r="DE65" s="763"/>
      <c r="DF65" s="763"/>
      <c r="DG65" s="763"/>
      <c r="DH65" s="763"/>
      <c r="DI65" s="763"/>
      <c r="DJ65" s="763"/>
      <c r="DK65" s="763"/>
      <c r="DL65" s="763"/>
      <c r="DM65" s="763"/>
      <c r="DN65" s="763"/>
      <c r="DO65" s="763"/>
      <c r="DP65" s="763"/>
      <c r="DQ65" s="763"/>
      <c r="DR65" s="763"/>
      <c r="DS65" s="764"/>
      <c r="DT65" s="806" t="s">
        <v>55</v>
      </c>
      <c r="DU65" s="807"/>
      <c r="DV65" s="763"/>
      <c r="DW65" s="763"/>
      <c r="DX65" s="763"/>
      <c r="DY65" s="763"/>
      <c r="DZ65" s="763"/>
      <c r="EA65" s="763"/>
      <c r="EB65" s="763"/>
      <c r="EC65" s="763"/>
      <c r="ED65" s="763"/>
      <c r="EE65" s="763"/>
      <c r="EF65" s="763"/>
      <c r="EG65" s="763"/>
      <c r="EH65" s="763"/>
      <c r="EI65" s="763"/>
      <c r="EJ65" s="763"/>
      <c r="EK65" s="744" t="s">
        <v>56</v>
      </c>
      <c r="EL65" s="810"/>
      <c r="EM65" s="806" t="s">
        <v>55</v>
      </c>
      <c r="EN65" s="807"/>
      <c r="EO65" s="763"/>
      <c r="EP65" s="763"/>
      <c r="EQ65" s="763"/>
      <c r="ER65" s="763"/>
      <c r="ES65" s="763"/>
      <c r="ET65" s="763"/>
      <c r="EU65" s="763"/>
      <c r="EV65" s="763"/>
      <c r="EW65" s="763"/>
      <c r="EX65" s="763"/>
      <c r="EY65" s="763"/>
      <c r="EZ65" s="763"/>
      <c r="FA65" s="763"/>
      <c r="FB65" s="763"/>
      <c r="FC65" s="763"/>
      <c r="FD65" s="744" t="s">
        <v>56</v>
      </c>
      <c r="FE65" s="801"/>
    </row>
    <row r="66" spans="1:161" s="68" customFormat="1" ht="11.25">
      <c r="A66" s="219"/>
      <c r="B66" s="776" t="s">
        <v>147</v>
      </c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776"/>
      <c r="Y66" s="776"/>
      <c r="Z66" s="776"/>
      <c r="AA66" s="776"/>
      <c r="AB66" s="776"/>
      <c r="AC66" s="776"/>
      <c r="AD66" s="776"/>
      <c r="AE66" s="776"/>
      <c r="AF66" s="776"/>
      <c r="AG66" s="776"/>
      <c r="AH66" s="776"/>
      <c r="AI66" s="776"/>
      <c r="AJ66" s="776"/>
      <c r="AK66" s="776"/>
      <c r="AL66" s="776"/>
      <c r="AM66" s="776"/>
      <c r="AN66" s="776"/>
      <c r="AO66" s="776"/>
      <c r="AP66" s="776"/>
      <c r="AQ66" s="741"/>
      <c r="AR66" s="742"/>
      <c r="AS66" s="742"/>
      <c r="AT66" s="742"/>
      <c r="AU66" s="742"/>
      <c r="AV66" s="742"/>
      <c r="AW66" s="743"/>
      <c r="AX66" s="765"/>
      <c r="AY66" s="766"/>
      <c r="AZ66" s="766"/>
      <c r="BA66" s="766"/>
      <c r="BB66" s="766"/>
      <c r="BC66" s="766"/>
      <c r="BD66" s="766"/>
      <c r="BE66" s="766"/>
      <c r="BF66" s="766"/>
      <c r="BG66" s="766"/>
      <c r="BH66" s="766"/>
      <c r="BI66" s="766"/>
      <c r="BJ66" s="766"/>
      <c r="BK66" s="766"/>
      <c r="BL66" s="766"/>
      <c r="BM66" s="766"/>
      <c r="BN66" s="766"/>
      <c r="BO66" s="766"/>
      <c r="BP66" s="767"/>
      <c r="BQ66" s="769"/>
      <c r="BR66" s="766"/>
      <c r="BS66" s="766"/>
      <c r="BT66" s="766"/>
      <c r="BU66" s="766"/>
      <c r="BV66" s="766"/>
      <c r="BW66" s="766"/>
      <c r="BX66" s="766"/>
      <c r="BY66" s="766"/>
      <c r="BZ66" s="766"/>
      <c r="CA66" s="766"/>
      <c r="CB66" s="766"/>
      <c r="CC66" s="766"/>
      <c r="CD66" s="766"/>
      <c r="CE66" s="766"/>
      <c r="CF66" s="766"/>
      <c r="CG66" s="766"/>
      <c r="CH66" s="766"/>
      <c r="CI66" s="767"/>
      <c r="CJ66" s="769"/>
      <c r="CK66" s="766"/>
      <c r="CL66" s="766"/>
      <c r="CM66" s="766"/>
      <c r="CN66" s="766"/>
      <c r="CO66" s="766"/>
      <c r="CP66" s="766"/>
      <c r="CQ66" s="766"/>
      <c r="CR66" s="766"/>
      <c r="CS66" s="766"/>
      <c r="CT66" s="766"/>
      <c r="CU66" s="766"/>
      <c r="CV66" s="766"/>
      <c r="CW66" s="766"/>
      <c r="CX66" s="766"/>
      <c r="CY66" s="766"/>
      <c r="CZ66" s="766"/>
      <c r="DA66" s="767"/>
      <c r="DB66" s="769"/>
      <c r="DC66" s="766"/>
      <c r="DD66" s="766"/>
      <c r="DE66" s="766"/>
      <c r="DF66" s="766"/>
      <c r="DG66" s="766"/>
      <c r="DH66" s="766"/>
      <c r="DI66" s="766"/>
      <c r="DJ66" s="766"/>
      <c r="DK66" s="766"/>
      <c r="DL66" s="766"/>
      <c r="DM66" s="766"/>
      <c r="DN66" s="766"/>
      <c r="DO66" s="766"/>
      <c r="DP66" s="766"/>
      <c r="DQ66" s="766"/>
      <c r="DR66" s="766"/>
      <c r="DS66" s="767"/>
      <c r="DT66" s="808"/>
      <c r="DU66" s="809"/>
      <c r="DV66" s="766"/>
      <c r="DW66" s="766"/>
      <c r="DX66" s="766"/>
      <c r="DY66" s="766"/>
      <c r="DZ66" s="766"/>
      <c r="EA66" s="766"/>
      <c r="EB66" s="766"/>
      <c r="EC66" s="766"/>
      <c r="ED66" s="766"/>
      <c r="EE66" s="766"/>
      <c r="EF66" s="766"/>
      <c r="EG66" s="766"/>
      <c r="EH66" s="766"/>
      <c r="EI66" s="766"/>
      <c r="EJ66" s="766"/>
      <c r="EK66" s="757"/>
      <c r="EL66" s="811"/>
      <c r="EM66" s="808"/>
      <c r="EN66" s="809"/>
      <c r="EO66" s="766"/>
      <c r="EP66" s="766"/>
      <c r="EQ66" s="766"/>
      <c r="ER66" s="766"/>
      <c r="ES66" s="766"/>
      <c r="ET66" s="766"/>
      <c r="EU66" s="766"/>
      <c r="EV66" s="766"/>
      <c r="EW66" s="766"/>
      <c r="EX66" s="766"/>
      <c r="EY66" s="766"/>
      <c r="EZ66" s="766"/>
      <c r="FA66" s="766"/>
      <c r="FB66" s="766"/>
      <c r="FC66" s="766"/>
      <c r="FD66" s="757"/>
      <c r="FE66" s="802"/>
    </row>
    <row r="67" spans="1:161" s="68" customFormat="1" ht="11.25">
      <c r="A67" s="219"/>
      <c r="B67" s="777" t="s">
        <v>139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777"/>
      <c r="Y67" s="777"/>
      <c r="Z67" s="777"/>
      <c r="AA67" s="777"/>
      <c r="AB67" s="777"/>
      <c r="AC67" s="777"/>
      <c r="AD67" s="777"/>
      <c r="AE67" s="777"/>
      <c r="AF67" s="777"/>
      <c r="AG67" s="777"/>
      <c r="AH67" s="777"/>
      <c r="AI67" s="777"/>
      <c r="AJ67" s="777"/>
      <c r="AK67" s="777"/>
      <c r="AL67" s="777"/>
      <c r="AM67" s="777"/>
      <c r="AN67" s="777"/>
      <c r="AO67" s="777"/>
      <c r="AP67" s="777"/>
      <c r="AQ67" s="778" t="s">
        <v>437</v>
      </c>
      <c r="AR67" s="779"/>
      <c r="AS67" s="779"/>
      <c r="AT67" s="779"/>
      <c r="AU67" s="779"/>
      <c r="AV67" s="779"/>
      <c r="AW67" s="780"/>
      <c r="AX67" s="772" t="s">
        <v>137</v>
      </c>
      <c r="AY67" s="754"/>
      <c r="AZ67" s="754"/>
      <c r="BA67" s="754"/>
      <c r="BB67" s="754"/>
      <c r="BC67" s="754"/>
      <c r="BD67" s="754"/>
      <c r="BE67" s="754"/>
      <c r="BF67" s="754"/>
      <c r="BG67" s="754"/>
      <c r="BH67" s="754"/>
      <c r="BI67" s="754"/>
      <c r="BJ67" s="754"/>
      <c r="BK67" s="754"/>
      <c r="BL67" s="754"/>
      <c r="BM67" s="754"/>
      <c r="BN67" s="754"/>
      <c r="BO67" s="754"/>
      <c r="BP67" s="773"/>
      <c r="BQ67" s="754" t="s">
        <v>137</v>
      </c>
      <c r="BR67" s="754"/>
      <c r="BS67" s="754"/>
      <c r="BT67" s="754"/>
      <c r="BU67" s="754"/>
      <c r="BV67" s="754"/>
      <c r="BW67" s="754"/>
      <c r="BX67" s="754"/>
      <c r="BY67" s="754"/>
      <c r="BZ67" s="754"/>
      <c r="CA67" s="754"/>
      <c r="CB67" s="754"/>
      <c r="CC67" s="754"/>
      <c r="CD67" s="754"/>
      <c r="CE67" s="754"/>
      <c r="CF67" s="754"/>
      <c r="CG67" s="754"/>
      <c r="CH67" s="754"/>
      <c r="CI67" s="754"/>
      <c r="CJ67" s="804" t="s">
        <v>55</v>
      </c>
      <c r="CK67" s="805"/>
      <c r="CL67" s="812"/>
      <c r="CM67" s="812"/>
      <c r="CN67" s="812"/>
      <c r="CO67" s="812"/>
      <c r="CP67" s="812"/>
      <c r="CQ67" s="812"/>
      <c r="CR67" s="812"/>
      <c r="CS67" s="812"/>
      <c r="CT67" s="812"/>
      <c r="CU67" s="812"/>
      <c r="CV67" s="812"/>
      <c r="CW67" s="812"/>
      <c r="CX67" s="812"/>
      <c r="CY67" s="812"/>
      <c r="CZ67" s="789" t="s">
        <v>56</v>
      </c>
      <c r="DA67" s="814"/>
      <c r="DB67" s="754" t="s">
        <v>137</v>
      </c>
      <c r="DC67" s="754"/>
      <c r="DD67" s="754"/>
      <c r="DE67" s="754"/>
      <c r="DF67" s="754"/>
      <c r="DG67" s="754"/>
      <c r="DH67" s="754"/>
      <c r="DI67" s="754"/>
      <c r="DJ67" s="754"/>
      <c r="DK67" s="754"/>
      <c r="DL67" s="754"/>
      <c r="DM67" s="754"/>
      <c r="DN67" s="754"/>
      <c r="DO67" s="754"/>
      <c r="DP67" s="754"/>
      <c r="DQ67" s="754"/>
      <c r="DR67" s="754"/>
      <c r="DS67" s="754"/>
      <c r="DT67" s="804" t="s">
        <v>55</v>
      </c>
      <c r="DU67" s="805"/>
      <c r="DV67" s="812"/>
      <c r="DW67" s="812"/>
      <c r="DX67" s="812"/>
      <c r="DY67" s="812"/>
      <c r="DZ67" s="812"/>
      <c r="EA67" s="812"/>
      <c r="EB67" s="812"/>
      <c r="EC67" s="812"/>
      <c r="ED67" s="812"/>
      <c r="EE67" s="812"/>
      <c r="EF67" s="812"/>
      <c r="EG67" s="812"/>
      <c r="EH67" s="812"/>
      <c r="EI67" s="812"/>
      <c r="EJ67" s="812"/>
      <c r="EK67" s="789" t="s">
        <v>56</v>
      </c>
      <c r="EL67" s="814"/>
      <c r="EM67" s="804" t="s">
        <v>55</v>
      </c>
      <c r="EN67" s="805"/>
      <c r="EO67" s="812"/>
      <c r="EP67" s="812"/>
      <c r="EQ67" s="812"/>
      <c r="ER67" s="812"/>
      <c r="ES67" s="812"/>
      <c r="ET67" s="812"/>
      <c r="EU67" s="812"/>
      <c r="EV67" s="812"/>
      <c r="EW67" s="812"/>
      <c r="EX67" s="812"/>
      <c r="EY67" s="812"/>
      <c r="EZ67" s="812"/>
      <c r="FA67" s="812"/>
      <c r="FB67" s="812"/>
      <c r="FC67" s="812"/>
      <c r="FD67" s="789" t="s">
        <v>56</v>
      </c>
      <c r="FE67" s="813"/>
    </row>
    <row r="68" spans="1:161" s="68" customFormat="1" ht="24" customHeight="1">
      <c r="A68" s="219"/>
      <c r="B68" s="781" t="s">
        <v>148</v>
      </c>
      <c r="C68" s="781"/>
      <c r="D68" s="781"/>
      <c r="E68" s="781"/>
      <c r="F68" s="781"/>
      <c r="G68" s="781"/>
      <c r="H68" s="781"/>
      <c r="I68" s="781"/>
      <c r="J68" s="781"/>
      <c r="K68" s="781"/>
      <c r="L68" s="781"/>
      <c r="M68" s="781"/>
      <c r="N68" s="781"/>
      <c r="O68" s="781"/>
      <c r="P68" s="781"/>
      <c r="Q68" s="781"/>
      <c r="R68" s="781"/>
      <c r="S68" s="781"/>
      <c r="T68" s="781"/>
      <c r="U68" s="781"/>
      <c r="V68" s="781"/>
      <c r="W68" s="781"/>
      <c r="X68" s="781"/>
      <c r="Y68" s="781"/>
      <c r="Z68" s="781"/>
      <c r="AA68" s="781"/>
      <c r="AB68" s="781"/>
      <c r="AC68" s="781"/>
      <c r="AD68" s="781"/>
      <c r="AE68" s="781"/>
      <c r="AF68" s="781"/>
      <c r="AG68" s="781"/>
      <c r="AH68" s="781"/>
      <c r="AI68" s="781"/>
      <c r="AJ68" s="781"/>
      <c r="AK68" s="781"/>
      <c r="AL68" s="781"/>
      <c r="AM68" s="781"/>
      <c r="AN68" s="781"/>
      <c r="AO68" s="781"/>
      <c r="AP68" s="781"/>
      <c r="AQ68" s="782" t="s">
        <v>438</v>
      </c>
      <c r="AR68" s="783"/>
      <c r="AS68" s="783"/>
      <c r="AT68" s="783"/>
      <c r="AU68" s="783"/>
      <c r="AV68" s="783"/>
      <c r="AW68" s="784"/>
      <c r="AX68" s="772" t="s">
        <v>137</v>
      </c>
      <c r="AY68" s="754"/>
      <c r="AZ68" s="754"/>
      <c r="BA68" s="754"/>
      <c r="BB68" s="754"/>
      <c r="BC68" s="754"/>
      <c r="BD68" s="754"/>
      <c r="BE68" s="754"/>
      <c r="BF68" s="754"/>
      <c r="BG68" s="754"/>
      <c r="BH68" s="754"/>
      <c r="BI68" s="754"/>
      <c r="BJ68" s="754"/>
      <c r="BK68" s="754"/>
      <c r="BL68" s="754"/>
      <c r="BM68" s="754"/>
      <c r="BN68" s="754"/>
      <c r="BO68" s="754"/>
      <c r="BP68" s="773"/>
      <c r="BQ68" s="754" t="s">
        <v>137</v>
      </c>
      <c r="BR68" s="754"/>
      <c r="BS68" s="754"/>
      <c r="BT68" s="754"/>
      <c r="BU68" s="754"/>
      <c r="BV68" s="754"/>
      <c r="BW68" s="754"/>
      <c r="BX68" s="754"/>
      <c r="BY68" s="754"/>
      <c r="BZ68" s="754"/>
      <c r="CA68" s="754"/>
      <c r="CB68" s="754"/>
      <c r="CC68" s="754"/>
      <c r="CD68" s="754"/>
      <c r="CE68" s="754"/>
      <c r="CF68" s="754"/>
      <c r="CG68" s="754"/>
      <c r="CH68" s="754"/>
      <c r="CI68" s="754"/>
      <c r="CJ68" s="804" t="s">
        <v>55</v>
      </c>
      <c r="CK68" s="805"/>
      <c r="CL68" s="812"/>
      <c r="CM68" s="812"/>
      <c r="CN68" s="812"/>
      <c r="CO68" s="812"/>
      <c r="CP68" s="812"/>
      <c r="CQ68" s="812"/>
      <c r="CR68" s="812"/>
      <c r="CS68" s="812"/>
      <c r="CT68" s="812"/>
      <c r="CU68" s="812"/>
      <c r="CV68" s="812"/>
      <c r="CW68" s="812"/>
      <c r="CX68" s="812"/>
      <c r="CY68" s="812"/>
      <c r="CZ68" s="789" t="s">
        <v>56</v>
      </c>
      <c r="DA68" s="814"/>
      <c r="DB68" s="754" t="s">
        <v>137</v>
      </c>
      <c r="DC68" s="754"/>
      <c r="DD68" s="754"/>
      <c r="DE68" s="754"/>
      <c r="DF68" s="754"/>
      <c r="DG68" s="754"/>
      <c r="DH68" s="754"/>
      <c r="DI68" s="754"/>
      <c r="DJ68" s="754"/>
      <c r="DK68" s="754"/>
      <c r="DL68" s="754"/>
      <c r="DM68" s="754"/>
      <c r="DN68" s="754"/>
      <c r="DO68" s="754"/>
      <c r="DP68" s="754"/>
      <c r="DQ68" s="754"/>
      <c r="DR68" s="754"/>
      <c r="DS68" s="754"/>
      <c r="DT68" s="804" t="s">
        <v>55</v>
      </c>
      <c r="DU68" s="805"/>
      <c r="DV68" s="812"/>
      <c r="DW68" s="812"/>
      <c r="DX68" s="812"/>
      <c r="DY68" s="812"/>
      <c r="DZ68" s="812"/>
      <c r="EA68" s="812"/>
      <c r="EB68" s="812"/>
      <c r="EC68" s="812"/>
      <c r="ED68" s="812"/>
      <c r="EE68" s="812"/>
      <c r="EF68" s="812"/>
      <c r="EG68" s="812"/>
      <c r="EH68" s="812"/>
      <c r="EI68" s="812"/>
      <c r="EJ68" s="812"/>
      <c r="EK68" s="789" t="s">
        <v>56</v>
      </c>
      <c r="EL68" s="814"/>
      <c r="EM68" s="804" t="s">
        <v>55</v>
      </c>
      <c r="EN68" s="805"/>
      <c r="EO68" s="812"/>
      <c r="EP68" s="812"/>
      <c r="EQ68" s="812"/>
      <c r="ER68" s="812"/>
      <c r="ES68" s="812"/>
      <c r="ET68" s="812"/>
      <c r="EU68" s="812"/>
      <c r="EV68" s="812"/>
      <c r="EW68" s="812"/>
      <c r="EX68" s="812"/>
      <c r="EY68" s="812"/>
      <c r="EZ68" s="812"/>
      <c r="FA68" s="812"/>
      <c r="FB68" s="812"/>
      <c r="FC68" s="812"/>
      <c r="FD68" s="789" t="s">
        <v>56</v>
      </c>
      <c r="FE68" s="813"/>
    </row>
    <row r="69" spans="1:161" s="68" customFormat="1" ht="11.25">
      <c r="A69" s="227"/>
      <c r="B69" s="777" t="s">
        <v>149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777"/>
      <c r="Y69" s="777"/>
      <c r="Z69" s="777"/>
      <c r="AA69" s="777"/>
      <c r="AB69" s="777"/>
      <c r="AC69" s="777"/>
      <c r="AD69" s="777"/>
      <c r="AE69" s="777"/>
      <c r="AF69" s="777"/>
      <c r="AG69" s="777"/>
      <c r="AH69" s="777"/>
      <c r="AI69" s="777"/>
      <c r="AJ69" s="777"/>
      <c r="AK69" s="777"/>
      <c r="AL69" s="777"/>
      <c r="AM69" s="777"/>
      <c r="AN69" s="777"/>
      <c r="AO69" s="777"/>
      <c r="AP69" s="777"/>
      <c r="AQ69" s="778" t="s">
        <v>439</v>
      </c>
      <c r="AR69" s="779"/>
      <c r="AS69" s="779"/>
      <c r="AT69" s="779"/>
      <c r="AU69" s="779"/>
      <c r="AV69" s="779"/>
      <c r="AW69" s="780"/>
      <c r="AX69" s="815" t="s">
        <v>55</v>
      </c>
      <c r="AY69" s="805"/>
      <c r="AZ69" s="812"/>
      <c r="BA69" s="812"/>
      <c r="BB69" s="812"/>
      <c r="BC69" s="812"/>
      <c r="BD69" s="812"/>
      <c r="BE69" s="812"/>
      <c r="BF69" s="812"/>
      <c r="BG69" s="812"/>
      <c r="BH69" s="812"/>
      <c r="BI69" s="812"/>
      <c r="BJ69" s="812"/>
      <c r="BK69" s="812"/>
      <c r="BL69" s="812"/>
      <c r="BM69" s="812"/>
      <c r="BN69" s="812"/>
      <c r="BO69" s="789" t="s">
        <v>56</v>
      </c>
      <c r="BP69" s="814"/>
      <c r="BQ69" s="754"/>
      <c r="BR69" s="754"/>
      <c r="BS69" s="754"/>
      <c r="BT69" s="754"/>
      <c r="BU69" s="754"/>
      <c r="BV69" s="754"/>
      <c r="BW69" s="754"/>
      <c r="BX69" s="754"/>
      <c r="BY69" s="754"/>
      <c r="BZ69" s="754"/>
      <c r="CA69" s="754"/>
      <c r="CB69" s="754"/>
      <c r="CC69" s="754"/>
      <c r="CD69" s="754"/>
      <c r="CE69" s="754"/>
      <c r="CF69" s="754"/>
      <c r="CG69" s="754"/>
      <c r="CH69" s="754"/>
      <c r="CI69" s="754"/>
      <c r="CJ69" s="754"/>
      <c r="CK69" s="754"/>
      <c r="CL69" s="754"/>
      <c r="CM69" s="754"/>
      <c r="CN69" s="754"/>
      <c r="CO69" s="754"/>
      <c r="CP69" s="754"/>
      <c r="CQ69" s="754"/>
      <c r="CR69" s="754"/>
      <c r="CS69" s="754"/>
      <c r="CT69" s="754"/>
      <c r="CU69" s="754"/>
      <c r="CV69" s="754"/>
      <c r="CW69" s="754"/>
      <c r="CX69" s="754"/>
      <c r="CY69" s="754"/>
      <c r="CZ69" s="754"/>
      <c r="DA69" s="754"/>
      <c r="DB69" s="754" t="s">
        <v>137</v>
      </c>
      <c r="DC69" s="754"/>
      <c r="DD69" s="754"/>
      <c r="DE69" s="754"/>
      <c r="DF69" s="754"/>
      <c r="DG69" s="754"/>
      <c r="DH69" s="754"/>
      <c r="DI69" s="754"/>
      <c r="DJ69" s="754"/>
      <c r="DK69" s="754"/>
      <c r="DL69" s="754"/>
      <c r="DM69" s="754"/>
      <c r="DN69" s="754"/>
      <c r="DO69" s="754"/>
      <c r="DP69" s="754"/>
      <c r="DQ69" s="754"/>
      <c r="DR69" s="754"/>
      <c r="DS69" s="754"/>
      <c r="DT69" s="754"/>
      <c r="DU69" s="754"/>
      <c r="DV69" s="754"/>
      <c r="DW69" s="754"/>
      <c r="DX69" s="754"/>
      <c r="DY69" s="754"/>
      <c r="DZ69" s="754"/>
      <c r="EA69" s="754"/>
      <c r="EB69" s="754"/>
      <c r="EC69" s="754"/>
      <c r="ED69" s="754"/>
      <c r="EE69" s="754"/>
      <c r="EF69" s="754"/>
      <c r="EG69" s="754"/>
      <c r="EH69" s="754"/>
      <c r="EI69" s="754"/>
      <c r="EJ69" s="754"/>
      <c r="EK69" s="754"/>
      <c r="EL69" s="754"/>
      <c r="EM69" s="804" t="s">
        <v>55</v>
      </c>
      <c r="EN69" s="805"/>
      <c r="EO69" s="812"/>
      <c r="EP69" s="812"/>
      <c r="EQ69" s="812"/>
      <c r="ER69" s="812"/>
      <c r="ES69" s="812"/>
      <c r="ET69" s="812"/>
      <c r="EU69" s="812"/>
      <c r="EV69" s="812"/>
      <c r="EW69" s="812"/>
      <c r="EX69" s="812"/>
      <c r="EY69" s="812"/>
      <c r="EZ69" s="812"/>
      <c r="FA69" s="812"/>
      <c r="FB69" s="812"/>
      <c r="FC69" s="812"/>
      <c r="FD69" s="789" t="s">
        <v>56</v>
      </c>
      <c r="FE69" s="813"/>
    </row>
    <row r="70" spans="1:161" s="68" customFormat="1" ht="11.25">
      <c r="A70" s="227"/>
      <c r="B70" s="777" t="s">
        <v>150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777"/>
      <c r="Y70" s="777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7"/>
      <c r="AK70" s="777"/>
      <c r="AL70" s="777"/>
      <c r="AM70" s="777"/>
      <c r="AN70" s="777"/>
      <c r="AO70" s="777"/>
      <c r="AP70" s="777"/>
      <c r="AQ70" s="778" t="s">
        <v>440</v>
      </c>
      <c r="AR70" s="779"/>
      <c r="AS70" s="779"/>
      <c r="AT70" s="779"/>
      <c r="AU70" s="779"/>
      <c r="AV70" s="779"/>
      <c r="AW70" s="780"/>
      <c r="AX70" s="815" t="s">
        <v>55</v>
      </c>
      <c r="AY70" s="805"/>
      <c r="AZ70" s="812"/>
      <c r="BA70" s="812"/>
      <c r="BB70" s="812"/>
      <c r="BC70" s="812"/>
      <c r="BD70" s="812"/>
      <c r="BE70" s="812"/>
      <c r="BF70" s="812"/>
      <c r="BG70" s="812"/>
      <c r="BH70" s="812"/>
      <c r="BI70" s="812"/>
      <c r="BJ70" s="812"/>
      <c r="BK70" s="812"/>
      <c r="BL70" s="812"/>
      <c r="BM70" s="812"/>
      <c r="BN70" s="812"/>
      <c r="BO70" s="789" t="s">
        <v>56</v>
      </c>
      <c r="BP70" s="814"/>
      <c r="BQ70" s="754"/>
      <c r="BR70" s="754"/>
      <c r="BS70" s="754"/>
      <c r="BT70" s="754"/>
      <c r="BU70" s="754"/>
      <c r="BV70" s="754"/>
      <c r="BW70" s="754"/>
      <c r="BX70" s="754"/>
      <c r="BY70" s="754"/>
      <c r="BZ70" s="754"/>
      <c r="CA70" s="754"/>
      <c r="CB70" s="754"/>
      <c r="CC70" s="754"/>
      <c r="CD70" s="754"/>
      <c r="CE70" s="754"/>
      <c r="CF70" s="754"/>
      <c r="CG70" s="754"/>
      <c r="CH70" s="754"/>
      <c r="CI70" s="754"/>
      <c r="CJ70" s="754"/>
      <c r="CK70" s="754"/>
      <c r="CL70" s="754"/>
      <c r="CM70" s="754"/>
      <c r="CN70" s="754"/>
      <c r="CO70" s="754"/>
      <c r="CP70" s="754"/>
      <c r="CQ70" s="754"/>
      <c r="CR70" s="754"/>
      <c r="CS70" s="754"/>
      <c r="CT70" s="754"/>
      <c r="CU70" s="754"/>
      <c r="CV70" s="754"/>
      <c r="CW70" s="754"/>
      <c r="CX70" s="754"/>
      <c r="CY70" s="754"/>
      <c r="CZ70" s="754"/>
      <c r="DA70" s="754"/>
      <c r="DB70" s="754" t="s">
        <v>137</v>
      </c>
      <c r="DC70" s="754"/>
      <c r="DD70" s="754"/>
      <c r="DE70" s="754"/>
      <c r="DF70" s="754"/>
      <c r="DG70" s="754"/>
      <c r="DH70" s="754"/>
      <c r="DI70" s="754"/>
      <c r="DJ70" s="754"/>
      <c r="DK70" s="754"/>
      <c r="DL70" s="754"/>
      <c r="DM70" s="754"/>
      <c r="DN70" s="754"/>
      <c r="DO70" s="754"/>
      <c r="DP70" s="754"/>
      <c r="DQ70" s="754"/>
      <c r="DR70" s="754"/>
      <c r="DS70" s="754"/>
      <c r="DT70" s="754"/>
      <c r="DU70" s="754"/>
      <c r="DV70" s="754"/>
      <c r="DW70" s="754"/>
      <c r="DX70" s="754"/>
      <c r="DY70" s="754"/>
      <c r="DZ70" s="754"/>
      <c r="EA70" s="754"/>
      <c r="EB70" s="754"/>
      <c r="EC70" s="754"/>
      <c r="ED70" s="754"/>
      <c r="EE70" s="754"/>
      <c r="EF70" s="754"/>
      <c r="EG70" s="754"/>
      <c r="EH70" s="754"/>
      <c r="EI70" s="754"/>
      <c r="EJ70" s="754"/>
      <c r="EK70" s="754"/>
      <c r="EL70" s="754"/>
      <c r="EM70" s="804" t="s">
        <v>55</v>
      </c>
      <c r="EN70" s="805"/>
      <c r="EO70" s="812"/>
      <c r="EP70" s="812"/>
      <c r="EQ70" s="812"/>
      <c r="ER70" s="812"/>
      <c r="ES70" s="812"/>
      <c r="ET70" s="812"/>
      <c r="EU70" s="812"/>
      <c r="EV70" s="812"/>
      <c r="EW70" s="812"/>
      <c r="EX70" s="812"/>
      <c r="EY70" s="812"/>
      <c r="EZ70" s="812"/>
      <c r="FA70" s="812"/>
      <c r="FB70" s="812"/>
      <c r="FC70" s="812"/>
      <c r="FD70" s="789" t="s">
        <v>56</v>
      </c>
      <c r="FE70" s="813"/>
    </row>
    <row r="71" spans="1:161" s="68" customFormat="1" ht="11.25">
      <c r="A71" s="227"/>
      <c r="B71" s="777" t="s">
        <v>458</v>
      </c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777"/>
      <c r="U71" s="777"/>
      <c r="V71" s="777"/>
      <c r="W71" s="777"/>
      <c r="X71" s="777"/>
      <c r="Y71" s="777"/>
      <c r="Z71" s="777"/>
      <c r="AA71" s="777"/>
      <c r="AB71" s="777"/>
      <c r="AC71" s="777"/>
      <c r="AD71" s="777"/>
      <c r="AE71" s="777"/>
      <c r="AF71" s="777"/>
      <c r="AG71" s="777"/>
      <c r="AH71" s="777"/>
      <c r="AI71" s="777"/>
      <c r="AJ71" s="777"/>
      <c r="AK71" s="777"/>
      <c r="AL71" s="777"/>
      <c r="AM71" s="777"/>
      <c r="AN71" s="777"/>
      <c r="AO71" s="777"/>
      <c r="AP71" s="777"/>
      <c r="AQ71" s="778" t="s">
        <v>441</v>
      </c>
      <c r="AR71" s="779"/>
      <c r="AS71" s="779"/>
      <c r="AT71" s="779"/>
      <c r="AU71" s="779"/>
      <c r="AV71" s="779"/>
      <c r="AW71" s="780"/>
      <c r="AX71" s="772"/>
      <c r="AY71" s="754"/>
      <c r="AZ71" s="754"/>
      <c r="BA71" s="754"/>
      <c r="BB71" s="754"/>
      <c r="BC71" s="754"/>
      <c r="BD71" s="754"/>
      <c r="BE71" s="754"/>
      <c r="BF71" s="754"/>
      <c r="BG71" s="754"/>
      <c r="BH71" s="754"/>
      <c r="BI71" s="754"/>
      <c r="BJ71" s="754"/>
      <c r="BK71" s="754"/>
      <c r="BL71" s="754"/>
      <c r="BM71" s="754"/>
      <c r="BN71" s="754"/>
      <c r="BO71" s="754"/>
      <c r="BP71" s="773"/>
      <c r="BQ71" s="754"/>
      <c r="BR71" s="754"/>
      <c r="BS71" s="754"/>
      <c r="BT71" s="754"/>
      <c r="BU71" s="754"/>
      <c r="BV71" s="754"/>
      <c r="BW71" s="754"/>
      <c r="BX71" s="754"/>
      <c r="BY71" s="754"/>
      <c r="BZ71" s="754"/>
      <c r="CA71" s="754"/>
      <c r="CB71" s="754"/>
      <c r="CC71" s="754"/>
      <c r="CD71" s="754"/>
      <c r="CE71" s="754"/>
      <c r="CF71" s="754"/>
      <c r="CG71" s="754"/>
      <c r="CH71" s="754"/>
      <c r="CI71" s="754"/>
      <c r="CJ71" s="754"/>
      <c r="CK71" s="754"/>
      <c r="CL71" s="754"/>
      <c r="CM71" s="754"/>
      <c r="CN71" s="754"/>
      <c r="CO71" s="754"/>
      <c r="CP71" s="754"/>
      <c r="CQ71" s="754"/>
      <c r="CR71" s="754"/>
      <c r="CS71" s="754"/>
      <c r="CT71" s="754"/>
      <c r="CU71" s="754"/>
      <c r="CV71" s="754"/>
      <c r="CW71" s="754"/>
      <c r="CX71" s="754"/>
      <c r="CY71" s="754"/>
      <c r="CZ71" s="754"/>
      <c r="DA71" s="754"/>
      <c r="DB71" s="754"/>
      <c r="DC71" s="754"/>
      <c r="DD71" s="754"/>
      <c r="DE71" s="754"/>
      <c r="DF71" s="754"/>
      <c r="DG71" s="754"/>
      <c r="DH71" s="754"/>
      <c r="DI71" s="754"/>
      <c r="DJ71" s="754"/>
      <c r="DK71" s="754"/>
      <c r="DL71" s="754"/>
      <c r="DM71" s="754"/>
      <c r="DN71" s="754"/>
      <c r="DO71" s="754"/>
      <c r="DP71" s="754"/>
      <c r="DQ71" s="754"/>
      <c r="DR71" s="754"/>
      <c r="DS71" s="754"/>
      <c r="DT71" s="754">
        <v>-307081</v>
      </c>
      <c r="DU71" s="754"/>
      <c r="DV71" s="754"/>
      <c r="DW71" s="754"/>
      <c r="DX71" s="754"/>
      <c r="DY71" s="754"/>
      <c r="DZ71" s="754"/>
      <c r="EA71" s="754"/>
      <c r="EB71" s="754"/>
      <c r="EC71" s="754"/>
      <c r="ED71" s="754"/>
      <c r="EE71" s="754"/>
      <c r="EF71" s="754"/>
      <c r="EG71" s="754"/>
      <c r="EH71" s="754"/>
      <c r="EI71" s="754"/>
      <c r="EJ71" s="754"/>
      <c r="EK71" s="754"/>
      <c r="EL71" s="754"/>
      <c r="EM71" s="804" t="s">
        <v>55</v>
      </c>
      <c r="EN71" s="805"/>
      <c r="EO71" s="812">
        <v>307081</v>
      </c>
      <c r="EP71" s="812"/>
      <c r="EQ71" s="812"/>
      <c r="ER71" s="812"/>
      <c r="ES71" s="812"/>
      <c r="ET71" s="812"/>
      <c r="EU71" s="812"/>
      <c r="EV71" s="812"/>
      <c r="EW71" s="812"/>
      <c r="EX71" s="812"/>
      <c r="EY71" s="812"/>
      <c r="EZ71" s="812"/>
      <c r="FA71" s="812"/>
      <c r="FB71" s="812"/>
      <c r="FC71" s="812"/>
      <c r="FD71" s="789" t="s">
        <v>56</v>
      </c>
      <c r="FE71" s="813"/>
    </row>
    <row r="72" spans="1:161" s="68" customFormat="1" ht="11.25">
      <c r="A72" s="227"/>
      <c r="B72" s="777" t="s">
        <v>151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  <c r="W72" s="777"/>
      <c r="X72" s="777"/>
      <c r="Y72" s="777"/>
      <c r="Z72" s="777"/>
      <c r="AA72" s="777"/>
      <c r="AB72" s="777"/>
      <c r="AC72" s="777"/>
      <c r="AD72" s="777"/>
      <c r="AE72" s="777"/>
      <c r="AF72" s="777"/>
      <c r="AG72" s="777"/>
      <c r="AH72" s="777"/>
      <c r="AI72" s="777"/>
      <c r="AJ72" s="777"/>
      <c r="AK72" s="777"/>
      <c r="AL72" s="777"/>
      <c r="AM72" s="777"/>
      <c r="AN72" s="777"/>
      <c r="AO72" s="777"/>
      <c r="AP72" s="777"/>
      <c r="AQ72" s="778" t="s">
        <v>442</v>
      </c>
      <c r="AR72" s="779"/>
      <c r="AS72" s="779"/>
      <c r="AT72" s="779"/>
      <c r="AU72" s="779"/>
      <c r="AV72" s="779"/>
      <c r="AW72" s="780"/>
      <c r="AX72" s="772" t="s">
        <v>137</v>
      </c>
      <c r="AY72" s="754"/>
      <c r="AZ72" s="754"/>
      <c r="BA72" s="754"/>
      <c r="BB72" s="754"/>
      <c r="BC72" s="754"/>
      <c r="BD72" s="754"/>
      <c r="BE72" s="754"/>
      <c r="BF72" s="754"/>
      <c r="BG72" s="754"/>
      <c r="BH72" s="754"/>
      <c r="BI72" s="754"/>
      <c r="BJ72" s="754"/>
      <c r="BK72" s="754"/>
      <c r="BL72" s="754"/>
      <c r="BM72" s="754"/>
      <c r="BN72" s="754"/>
      <c r="BO72" s="754"/>
      <c r="BP72" s="773"/>
      <c r="BQ72" s="754" t="s">
        <v>137</v>
      </c>
      <c r="BR72" s="754"/>
      <c r="BS72" s="754"/>
      <c r="BT72" s="754"/>
      <c r="BU72" s="754"/>
      <c r="BV72" s="754"/>
      <c r="BW72" s="754"/>
      <c r="BX72" s="754"/>
      <c r="BY72" s="754"/>
      <c r="BZ72" s="754"/>
      <c r="CA72" s="754"/>
      <c r="CB72" s="754"/>
      <c r="CC72" s="754"/>
      <c r="CD72" s="754"/>
      <c r="CE72" s="754"/>
      <c r="CF72" s="754"/>
      <c r="CG72" s="754"/>
      <c r="CH72" s="754"/>
      <c r="CI72" s="754"/>
      <c r="CJ72" s="754" t="s">
        <v>137</v>
      </c>
      <c r="CK72" s="754"/>
      <c r="CL72" s="754"/>
      <c r="CM72" s="754"/>
      <c r="CN72" s="754"/>
      <c r="CO72" s="754"/>
      <c r="CP72" s="754"/>
      <c r="CQ72" s="754"/>
      <c r="CR72" s="754"/>
      <c r="CS72" s="754"/>
      <c r="CT72" s="754"/>
      <c r="CU72" s="754"/>
      <c r="CV72" s="754"/>
      <c r="CW72" s="754"/>
      <c r="CX72" s="754"/>
      <c r="CY72" s="754"/>
      <c r="CZ72" s="754"/>
      <c r="DA72" s="754"/>
      <c r="DB72" s="754" t="s">
        <v>137</v>
      </c>
      <c r="DC72" s="754"/>
      <c r="DD72" s="754"/>
      <c r="DE72" s="754"/>
      <c r="DF72" s="754"/>
      <c r="DG72" s="754"/>
      <c r="DH72" s="754"/>
      <c r="DI72" s="754"/>
      <c r="DJ72" s="754"/>
      <c r="DK72" s="754"/>
      <c r="DL72" s="754"/>
      <c r="DM72" s="754"/>
      <c r="DN72" s="754"/>
      <c r="DO72" s="754"/>
      <c r="DP72" s="754"/>
      <c r="DQ72" s="754"/>
      <c r="DR72" s="754"/>
      <c r="DS72" s="754"/>
      <c r="DT72" s="804" t="s">
        <v>55</v>
      </c>
      <c r="DU72" s="805"/>
      <c r="DV72" s="812"/>
      <c r="DW72" s="812"/>
      <c r="DX72" s="812"/>
      <c r="DY72" s="812"/>
      <c r="DZ72" s="812"/>
      <c r="EA72" s="812"/>
      <c r="EB72" s="812"/>
      <c r="EC72" s="812"/>
      <c r="ED72" s="812"/>
      <c r="EE72" s="812"/>
      <c r="EF72" s="812"/>
      <c r="EG72" s="812"/>
      <c r="EH72" s="812"/>
      <c r="EI72" s="812"/>
      <c r="EJ72" s="812"/>
      <c r="EK72" s="789" t="s">
        <v>56</v>
      </c>
      <c r="EL72" s="814"/>
      <c r="EM72" s="804" t="s">
        <v>55</v>
      </c>
      <c r="EN72" s="805"/>
      <c r="EO72" s="812"/>
      <c r="EP72" s="812"/>
      <c r="EQ72" s="812"/>
      <c r="ER72" s="812"/>
      <c r="ES72" s="812"/>
      <c r="ET72" s="812"/>
      <c r="EU72" s="812"/>
      <c r="EV72" s="812"/>
      <c r="EW72" s="812"/>
      <c r="EX72" s="812"/>
      <c r="EY72" s="812"/>
      <c r="EZ72" s="812"/>
      <c r="FA72" s="812"/>
      <c r="FB72" s="812"/>
      <c r="FC72" s="812"/>
      <c r="FD72" s="789" t="s">
        <v>56</v>
      </c>
      <c r="FE72" s="813"/>
    </row>
    <row r="73" spans="1:161" s="68" customFormat="1" ht="11.25">
      <c r="A73" s="227"/>
      <c r="B73" s="789" t="s">
        <v>152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  <c r="P73" s="789"/>
      <c r="Q73" s="789"/>
      <c r="R73" s="789"/>
      <c r="S73" s="789"/>
      <c r="T73" s="789"/>
      <c r="U73" s="789"/>
      <c r="V73" s="789"/>
      <c r="W73" s="789"/>
      <c r="X73" s="789"/>
      <c r="Y73" s="789"/>
      <c r="Z73" s="789"/>
      <c r="AA73" s="789"/>
      <c r="AB73" s="789"/>
      <c r="AC73" s="789"/>
      <c r="AD73" s="789"/>
      <c r="AE73" s="789"/>
      <c r="AF73" s="789"/>
      <c r="AG73" s="789"/>
      <c r="AH73" s="789"/>
      <c r="AI73" s="789"/>
      <c r="AJ73" s="789"/>
      <c r="AK73" s="789"/>
      <c r="AL73" s="789"/>
      <c r="AM73" s="789"/>
      <c r="AN73" s="789"/>
      <c r="AO73" s="789"/>
      <c r="AP73" s="789"/>
      <c r="AQ73" s="778" t="s">
        <v>443</v>
      </c>
      <c r="AR73" s="779"/>
      <c r="AS73" s="779"/>
      <c r="AT73" s="779"/>
      <c r="AU73" s="779"/>
      <c r="AV73" s="779"/>
      <c r="AW73" s="780"/>
      <c r="AX73" s="772" t="s">
        <v>137</v>
      </c>
      <c r="AY73" s="754"/>
      <c r="AZ73" s="754"/>
      <c r="BA73" s="754"/>
      <c r="BB73" s="754"/>
      <c r="BC73" s="754"/>
      <c r="BD73" s="754"/>
      <c r="BE73" s="754"/>
      <c r="BF73" s="754"/>
      <c r="BG73" s="754"/>
      <c r="BH73" s="754"/>
      <c r="BI73" s="754"/>
      <c r="BJ73" s="754"/>
      <c r="BK73" s="754"/>
      <c r="BL73" s="754"/>
      <c r="BM73" s="754"/>
      <c r="BN73" s="754"/>
      <c r="BO73" s="754"/>
      <c r="BP73" s="773"/>
      <c r="BQ73" s="754" t="s">
        <v>137</v>
      </c>
      <c r="BR73" s="754"/>
      <c r="BS73" s="754"/>
      <c r="BT73" s="754"/>
      <c r="BU73" s="754"/>
      <c r="BV73" s="754"/>
      <c r="BW73" s="754"/>
      <c r="BX73" s="754"/>
      <c r="BY73" s="754"/>
      <c r="BZ73" s="754"/>
      <c r="CA73" s="754"/>
      <c r="CB73" s="754"/>
      <c r="CC73" s="754"/>
      <c r="CD73" s="754"/>
      <c r="CE73" s="754"/>
      <c r="CF73" s="754"/>
      <c r="CG73" s="754"/>
      <c r="CH73" s="754"/>
      <c r="CI73" s="754"/>
      <c r="CJ73" s="754"/>
      <c r="CK73" s="754"/>
      <c r="CL73" s="754"/>
      <c r="CM73" s="754"/>
      <c r="CN73" s="754"/>
      <c r="CO73" s="754"/>
      <c r="CP73" s="754"/>
      <c r="CQ73" s="754"/>
      <c r="CR73" s="754"/>
      <c r="CS73" s="754"/>
      <c r="CT73" s="754"/>
      <c r="CU73" s="754"/>
      <c r="CV73" s="754"/>
      <c r="CW73" s="754"/>
      <c r="CX73" s="754"/>
      <c r="CY73" s="754"/>
      <c r="CZ73" s="754"/>
      <c r="DA73" s="754"/>
      <c r="DB73" s="754"/>
      <c r="DC73" s="754"/>
      <c r="DD73" s="754"/>
      <c r="DE73" s="754"/>
      <c r="DF73" s="754"/>
      <c r="DG73" s="754"/>
      <c r="DH73" s="754"/>
      <c r="DI73" s="754"/>
      <c r="DJ73" s="754"/>
      <c r="DK73" s="754"/>
      <c r="DL73" s="754"/>
      <c r="DM73" s="754"/>
      <c r="DN73" s="754"/>
      <c r="DO73" s="754"/>
      <c r="DP73" s="754"/>
      <c r="DQ73" s="754"/>
      <c r="DR73" s="754"/>
      <c r="DS73" s="754"/>
      <c r="DT73" s="754"/>
      <c r="DU73" s="754"/>
      <c r="DV73" s="754"/>
      <c r="DW73" s="754"/>
      <c r="DX73" s="754"/>
      <c r="DY73" s="754"/>
      <c r="DZ73" s="754"/>
      <c r="EA73" s="754"/>
      <c r="EB73" s="754"/>
      <c r="EC73" s="754"/>
      <c r="ED73" s="754"/>
      <c r="EE73" s="754"/>
      <c r="EF73" s="754"/>
      <c r="EG73" s="754"/>
      <c r="EH73" s="754"/>
      <c r="EI73" s="754"/>
      <c r="EJ73" s="754"/>
      <c r="EK73" s="754"/>
      <c r="EL73" s="754"/>
      <c r="EM73" s="754" t="s">
        <v>137</v>
      </c>
      <c r="EN73" s="754"/>
      <c r="EO73" s="754"/>
      <c r="EP73" s="754"/>
      <c r="EQ73" s="754"/>
      <c r="ER73" s="754"/>
      <c r="ES73" s="754"/>
      <c r="ET73" s="754"/>
      <c r="EU73" s="754"/>
      <c r="EV73" s="754"/>
      <c r="EW73" s="754"/>
      <c r="EX73" s="754"/>
      <c r="EY73" s="754"/>
      <c r="EZ73" s="754"/>
      <c r="FA73" s="754"/>
      <c r="FB73" s="754"/>
      <c r="FC73" s="754"/>
      <c r="FD73" s="754"/>
      <c r="FE73" s="756"/>
    </row>
    <row r="74" spans="1:161" s="68" customFormat="1" ht="11.25">
      <c r="A74" s="227"/>
      <c r="B74" s="789" t="s">
        <v>153</v>
      </c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789"/>
      <c r="X74" s="789"/>
      <c r="Y74" s="789"/>
      <c r="Z74" s="789"/>
      <c r="AA74" s="789"/>
      <c r="AB74" s="789"/>
      <c r="AC74" s="789"/>
      <c r="AD74" s="789"/>
      <c r="AE74" s="789"/>
      <c r="AF74" s="789"/>
      <c r="AG74" s="789"/>
      <c r="AH74" s="789"/>
      <c r="AI74" s="789"/>
      <c r="AJ74" s="789"/>
      <c r="AK74" s="789"/>
      <c r="AL74" s="789"/>
      <c r="AM74" s="789"/>
      <c r="AN74" s="789"/>
      <c r="AO74" s="789"/>
      <c r="AP74" s="789"/>
      <c r="AQ74" s="778" t="s">
        <v>444</v>
      </c>
      <c r="AR74" s="779"/>
      <c r="AS74" s="779"/>
      <c r="AT74" s="779"/>
      <c r="AU74" s="779"/>
      <c r="AV74" s="779"/>
      <c r="AW74" s="780"/>
      <c r="AX74" s="772" t="s">
        <v>137</v>
      </c>
      <c r="AY74" s="754"/>
      <c r="AZ74" s="754"/>
      <c r="BA74" s="754"/>
      <c r="BB74" s="754"/>
      <c r="BC74" s="754"/>
      <c r="BD74" s="754"/>
      <c r="BE74" s="754"/>
      <c r="BF74" s="754"/>
      <c r="BG74" s="754"/>
      <c r="BH74" s="754"/>
      <c r="BI74" s="754"/>
      <c r="BJ74" s="754"/>
      <c r="BK74" s="754"/>
      <c r="BL74" s="754"/>
      <c r="BM74" s="754"/>
      <c r="BN74" s="754"/>
      <c r="BO74" s="754"/>
      <c r="BP74" s="773"/>
      <c r="BQ74" s="754" t="s">
        <v>137</v>
      </c>
      <c r="BR74" s="754"/>
      <c r="BS74" s="754"/>
      <c r="BT74" s="754"/>
      <c r="BU74" s="754"/>
      <c r="BV74" s="754"/>
      <c r="BW74" s="754"/>
      <c r="BX74" s="754"/>
      <c r="BY74" s="754"/>
      <c r="BZ74" s="754"/>
      <c r="CA74" s="754"/>
      <c r="CB74" s="754"/>
      <c r="CC74" s="754"/>
      <c r="CD74" s="754"/>
      <c r="CE74" s="754"/>
      <c r="CF74" s="754"/>
      <c r="CG74" s="754"/>
      <c r="CH74" s="754"/>
      <c r="CI74" s="754"/>
      <c r="CJ74" s="754" t="s">
        <v>137</v>
      </c>
      <c r="CK74" s="754"/>
      <c r="CL74" s="754"/>
      <c r="CM74" s="754"/>
      <c r="CN74" s="754"/>
      <c r="CO74" s="754"/>
      <c r="CP74" s="754"/>
      <c r="CQ74" s="754"/>
      <c r="CR74" s="754"/>
      <c r="CS74" s="754"/>
      <c r="CT74" s="754"/>
      <c r="CU74" s="754"/>
      <c r="CV74" s="754"/>
      <c r="CW74" s="754"/>
      <c r="CX74" s="754"/>
      <c r="CY74" s="754"/>
      <c r="CZ74" s="754"/>
      <c r="DA74" s="754"/>
      <c r="DB74" s="754"/>
      <c r="DC74" s="754"/>
      <c r="DD74" s="754"/>
      <c r="DE74" s="754"/>
      <c r="DF74" s="754"/>
      <c r="DG74" s="754"/>
      <c r="DH74" s="754"/>
      <c r="DI74" s="754"/>
      <c r="DJ74" s="754"/>
      <c r="DK74" s="754"/>
      <c r="DL74" s="754"/>
      <c r="DM74" s="754"/>
      <c r="DN74" s="754"/>
      <c r="DO74" s="754"/>
      <c r="DP74" s="754"/>
      <c r="DQ74" s="754"/>
      <c r="DR74" s="754"/>
      <c r="DS74" s="754"/>
      <c r="DT74" s="754"/>
      <c r="DU74" s="754"/>
      <c r="DV74" s="754"/>
      <c r="DW74" s="754"/>
      <c r="DX74" s="754"/>
      <c r="DY74" s="754"/>
      <c r="DZ74" s="754"/>
      <c r="EA74" s="754"/>
      <c r="EB74" s="754"/>
      <c r="EC74" s="754"/>
      <c r="ED74" s="754"/>
      <c r="EE74" s="754"/>
      <c r="EF74" s="754"/>
      <c r="EG74" s="754"/>
      <c r="EH74" s="754"/>
      <c r="EI74" s="754"/>
      <c r="EJ74" s="754"/>
      <c r="EK74" s="754"/>
      <c r="EL74" s="754"/>
      <c r="EM74" s="754" t="s">
        <v>137</v>
      </c>
      <c r="EN74" s="754"/>
      <c r="EO74" s="754"/>
      <c r="EP74" s="754"/>
      <c r="EQ74" s="754"/>
      <c r="ER74" s="754"/>
      <c r="ES74" s="754"/>
      <c r="ET74" s="754"/>
      <c r="EU74" s="754"/>
      <c r="EV74" s="754"/>
      <c r="EW74" s="754"/>
      <c r="EX74" s="754"/>
      <c r="EY74" s="754"/>
      <c r="EZ74" s="754"/>
      <c r="FA74" s="754"/>
      <c r="FB74" s="754"/>
      <c r="FC74" s="754"/>
      <c r="FD74" s="754"/>
      <c r="FE74" s="756"/>
    </row>
    <row r="75" spans="1:161" s="68" customFormat="1" ht="12.95" customHeight="1">
      <c r="A75" s="215"/>
      <c r="B75" s="744" t="s">
        <v>407</v>
      </c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744"/>
      <c r="Y75" s="744"/>
      <c r="Z75" s="744"/>
      <c r="AA75" s="744"/>
      <c r="AB75" s="744"/>
      <c r="AC75" s="744"/>
      <c r="AD75" s="744"/>
      <c r="AE75" s="744"/>
      <c r="AF75" s="744"/>
      <c r="AG75" s="745" t="s">
        <v>352</v>
      </c>
      <c r="AH75" s="745"/>
      <c r="AI75" s="745"/>
      <c r="AJ75" s="216" t="s">
        <v>427</v>
      </c>
      <c r="AM75" s="216"/>
      <c r="AN75" s="216"/>
      <c r="AO75" s="217"/>
      <c r="AP75" s="218"/>
      <c r="AQ75" s="759" t="s">
        <v>445</v>
      </c>
      <c r="AR75" s="760"/>
      <c r="AS75" s="760"/>
      <c r="AT75" s="760"/>
      <c r="AU75" s="760"/>
      <c r="AV75" s="760"/>
      <c r="AW75" s="761"/>
      <c r="AX75" s="816">
        <f>AX53+AX55</f>
        <v>307715</v>
      </c>
      <c r="AY75" s="817"/>
      <c r="AZ75" s="817"/>
      <c r="BA75" s="817"/>
      <c r="BB75" s="817"/>
      <c r="BC75" s="817"/>
      <c r="BD75" s="817"/>
      <c r="BE75" s="817"/>
      <c r="BF75" s="817"/>
      <c r="BG75" s="817"/>
      <c r="BH75" s="817"/>
      <c r="BI75" s="817"/>
      <c r="BJ75" s="817"/>
      <c r="BK75" s="817"/>
      <c r="BL75" s="817"/>
      <c r="BM75" s="817"/>
      <c r="BN75" s="817"/>
      <c r="BO75" s="817"/>
      <c r="BP75" s="818"/>
      <c r="BQ75" s="819" t="s">
        <v>55</v>
      </c>
      <c r="BR75" s="820"/>
      <c r="BS75" s="817"/>
      <c r="BT75" s="817"/>
      <c r="BU75" s="817"/>
      <c r="BV75" s="817"/>
      <c r="BW75" s="817"/>
      <c r="BX75" s="817"/>
      <c r="BY75" s="817"/>
      <c r="BZ75" s="817"/>
      <c r="CA75" s="817"/>
      <c r="CB75" s="817"/>
      <c r="CC75" s="817"/>
      <c r="CD75" s="817"/>
      <c r="CE75" s="817"/>
      <c r="CF75" s="817"/>
      <c r="CG75" s="817"/>
      <c r="CH75" s="821" t="s">
        <v>56</v>
      </c>
      <c r="CI75" s="822"/>
      <c r="CJ75" s="823"/>
      <c r="CK75" s="817"/>
      <c r="CL75" s="817"/>
      <c r="CM75" s="817"/>
      <c r="CN75" s="817"/>
      <c r="CO75" s="817"/>
      <c r="CP75" s="817"/>
      <c r="CQ75" s="817"/>
      <c r="CR75" s="817"/>
      <c r="CS75" s="817"/>
      <c r="CT75" s="817"/>
      <c r="CU75" s="817"/>
      <c r="CV75" s="817"/>
      <c r="CW75" s="817"/>
      <c r="CX75" s="817"/>
      <c r="CY75" s="817"/>
      <c r="CZ75" s="817"/>
      <c r="DA75" s="818"/>
      <c r="DB75" s="823">
        <f>DB55</f>
        <v>1866</v>
      </c>
      <c r="DC75" s="817"/>
      <c r="DD75" s="817"/>
      <c r="DE75" s="817"/>
      <c r="DF75" s="817"/>
      <c r="DG75" s="817"/>
      <c r="DH75" s="817"/>
      <c r="DI75" s="817"/>
      <c r="DJ75" s="817"/>
      <c r="DK75" s="817"/>
      <c r="DL75" s="817"/>
      <c r="DM75" s="817"/>
      <c r="DN75" s="817"/>
      <c r="DO75" s="817"/>
      <c r="DP75" s="817"/>
      <c r="DQ75" s="817"/>
      <c r="DR75" s="817"/>
      <c r="DS75" s="818"/>
      <c r="DT75" s="823">
        <f>DT53+DT55-DV64</f>
        <v>-80716</v>
      </c>
      <c r="DU75" s="817"/>
      <c r="DV75" s="817"/>
      <c r="DW75" s="817"/>
      <c r="DX75" s="817"/>
      <c r="DY75" s="817"/>
      <c r="DZ75" s="817"/>
      <c r="EA75" s="817"/>
      <c r="EB75" s="817"/>
      <c r="EC75" s="817"/>
      <c r="ED75" s="817"/>
      <c r="EE75" s="817"/>
      <c r="EF75" s="817"/>
      <c r="EG75" s="817"/>
      <c r="EH75" s="817"/>
      <c r="EI75" s="817"/>
      <c r="EJ75" s="817"/>
      <c r="EK75" s="817"/>
      <c r="EL75" s="818"/>
      <c r="EM75" s="823">
        <f>EM53+EM55-EO64</f>
        <v>228865</v>
      </c>
      <c r="EN75" s="817"/>
      <c r="EO75" s="817"/>
      <c r="EP75" s="817"/>
      <c r="EQ75" s="817"/>
      <c r="ER75" s="817"/>
      <c r="ES75" s="817"/>
      <c r="ET75" s="817"/>
      <c r="EU75" s="817"/>
      <c r="EV75" s="817"/>
      <c r="EW75" s="817"/>
      <c r="EX75" s="817"/>
      <c r="EY75" s="817"/>
      <c r="EZ75" s="817"/>
      <c r="FA75" s="817"/>
      <c r="FB75" s="817"/>
      <c r="FC75" s="817"/>
      <c r="FD75" s="817"/>
      <c r="FE75" s="824"/>
    </row>
    <row r="76" spans="1:161" s="68" customFormat="1" ht="3" customHeight="1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1"/>
      <c r="Z76" s="222"/>
      <c r="AA76" s="222"/>
      <c r="AB76" s="222"/>
      <c r="AC76" s="221"/>
      <c r="AD76" s="221"/>
      <c r="AE76" s="221"/>
      <c r="AF76" s="221"/>
      <c r="AG76" s="221"/>
      <c r="AH76" s="221"/>
      <c r="AI76" s="220"/>
      <c r="AJ76" s="213"/>
      <c r="AK76" s="213"/>
      <c r="AL76" s="213"/>
      <c r="AM76" s="223"/>
      <c r="AN76" s="223"/>
      <c r="AO76" s="223"/>
      <c r="AP76" s="220"/>
      <c r="AQ76" s="741"/>
      <c r="AR76" s="742"/>
      <c r="AS76" s="742"/>
      <c r="AT76" s="742"/>
      <c r="AU76" s="742"/>
      <c r="AV76" s="742"/>
      <c r="AW76" s="743"/>
      <c r="AX76" s="750"/>
      <c r="AY76" s="735"/>
      <c r="AZ76" s="735"/>
      <c r="BA76" s="735"/>
      <c r="BB76" s="735"/>
      <c r="BC76" s="735"/>
      <c r="BD76" s="735"/>
      <c r="BE76" s="735"/>
      <c r="BF76" s="735"/>
      <c r="BG76" s="735"/>
      <c r="BH76" s="735"/>
      <c r="BI76" s="735"/>
      <c r="BJ76" s="735"/>
      <c r="BK76" s="735"/>
      <c r="BL76" s="735"/>
      <c r="BM76" s="735"/>
      <c r="BN76" s="735"/>
      <c r="BO76" s="735"/>
      <c r="BP76" s="736"/>
      <c r="BQ76" s="231"/>
      <c r="BR76" s="232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4"/>
      <c r="CI76" s="235"/>
      <c r="CJ76" s="738"/>
      <c r="CK76" s="735"/>
      <c r="CL76" s="735"/>
      <c r="CM76" s="735"/>
      <c r="CN76" s="735"/>
      <c r="CO76" s="735"/>
      <c r="CP76" s="735"/>
      <c r="CQ76" s="735"/>
      <c r="CR76" s="735"/>
      <c r="CS76" s="735"/>
      <c r="CT76" s="735"/>
      <c r="CU76" s="735"/>
      <c r="CV76" s="735"/>
      <c r="CW76" s="735"/>
      <c r="CX76" s="735"/>
      <c r="CY76" s="735"/>
      <c r="CZ76" s="735"/>
      <c r="DA76" s="736"/>
      <c r="DB76" s="738"/>
      <c r="DC76" s="735"/>
      <c r="DD76" s="735"/>
      <c r="DE76" s="735"/>
      <c r="DF76" s="735"/>
      <c r="DG76" s="735"/>
      <c r="DH76" s="735"/>
      <c r="DI76" s="735"/>
      <c r="DJ76" s="735"/>
      <c r="DK76" s="735"/>
      <c r="DL76" s="735"/>
      <c r="DM76" s="735"/>
      <c r="DN76" s="735"/>
      <c r="DO76" s="735"/>
      <c r="DP76" s="735"/>
      <c r="DQ76" s="735"/>
      <c r="DR76" s="735"/>
      <c r="DS76" s="736"/>
      <c r="DT76" s="738"/>
      <c r="DU76" s="735"/>
      <c r="DV76" s="735"/>
      <c r="DW76" s="735"/>
      <c r="DX76" s="735"/>
      <c r="DY76" s="735"/>
      <c r="DZ76" s="735"/>
      <c r="EA76" s="735"/>
      <c r="EB76" s="735"/>
      <c r="EC76" s="735"/>
      <c r="ED76" s="735"/>
      <c r="EE76" s="735"/>
      <c r="EF76" s="735"/>
      <c r="EG76" s="735"/>
      <c r="EH76" s="735"/>
      <c r="EI76" s="735"/>
      <c r="EJ76" s="735"/>
      <c r="EK76" s="735"/>
      <c r="EL76" s="736"/>
      <c r="EM76" s="738"/>
      <c r="EN76" s="735"/>
      <c r="EO76" s="735"/>
      <c r="EP76" s="735"/>
      <c r="EQ76" s="735"/>
      <c r="ER76" s="735"/>
      <c r="ES76" s="735"/>
      <c r="ET76" s="735"/>
      <c r="EU76" s="735"/>
      <c r="EV76" s="735"/>
      <c r="EW76" s="735"/>
      <c r="EX76" s="735"/>
      <c r="EY76" s="735"/>
      <c r="EZ76" s="735"/>
      <c r="FA76" s="735"/>
      <c r="FB76" s="735"/>
      <c r="FC76" s="735"/>
      <c r="FD76" s="735"/>
      <c r="FE76" s="740"/>
    </row>
    <row r="77" spans="1:161" s="68" customFormat="1" ht="12" thickBot="1">
      <c r="A77" s="219"/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789"/>
      <c r="P77" s="789"/>
      <c r="Q77" s="789"/>
      <c r="R77" s="789"/>
      <c r="S77" s="789"/>
      <c r="T77" s="789"/>
      <c r="U77" s="789"/>
      <c r="V77" s="789"/>
      <c r="W77" s="789"/>
      <c r="X77" s="789"/>
      <c r="Y77" s="789"/>
      <c r="Z77" s="789"/>
      <c r="AA77" s="789"/>
      <c r="AB77" s="789"/>
      <c r="AC77" s="789"/>
      <c r="AD77" s="789"/>
      <c r="AE77" s="789"/>
      <c r="AF77" s="789"/>
      <c r="AG77" s="789"/>
      <c r="AH77" s="789"/>
      <c r="AI77" s="789"/>
      <c r="AJ77" s="789"/>
      <c r="AK77" s="789"/>
      <c r="AL77" s="789"/>
      <c r="AM77" s="789"/>
      <c r="AN77" s="789"/>
      <c r="AO77" s="789"/>
      <c r="AP77" s="789"/>
      <c r="AQ77" s="778"/>
      <c r="AR77" s="779"/>
      <c r="AS77" s="779"/>
      <c r="AT77" s="779"/>
      <c r="AU77" s="779"/>
      <c r="AV77" s="779"/>
      <c r="AW77" s="780"/>
      <c r="AX77" s="785"/>
      <c r="AY77" s="786"/>
      <c r="AZ77" s="786"/>
      <c r="BA77" s="786"/>
      <c r="BB77" s="786"/>
      <c r="BC77" s="786"/>
      <c r="BD77" s="786"/>
      <c r="BE77" s="786"/>
      <c r="BF77" s="786"/>
      <c r="BG77" s="786"/>
      <c r="BH77" s="786"/>
      <c r="BI77" s="786"/>
      <c r="BJ77" s="786"/>
      <c r="BK77" s="786"/>
      <c r="BL77" s="786"/>
      <c r="BM77" s="786"/>
      <c r="BN77" s="786"/>
      <c r="BO77" s="786"/>
      <c r="BP77" s="787"/>
      <c r="BQ77" s="786"/>
      <c r="BR77" s="786"/>
      <c r="BS77" s="786"/>
      <c r="BT77" s="786"/>
      <c r="BU77" s="786"/>
      <c r="BV77" s="786"/>
      <c r="BW77" s="786"/>
      <c r="BX77" s="786"/>
      <c r="BY77" s="786"/>
      <c r="BZ77" s="786"/>
      <c r="CA77" s="786"/>
      <c r="CB77" s="786"/>
      <c r="CC77" s="786"/>
      <c r="CD77" s="786"/>
      <c r="CE77" s="786"/>
      <c r="CF77" s="786"/>
      <c r="CG77" s="786"/>
      <c r="CH77" s="786"/>
      <c r="CI77" s="786"/>
      <c r="CJ77" s="786"/>
      <c r="CK77" s="786"/>
      <c r="CL77" s="786"/>
      <c r="CM77" s="786"/>
      <c r="CN77" s="786"/>
      <c r="CO77" s="786"/>
      <c r="CP77" s="786"/>
      <c r="CQ77" s="786"/>
      <c r="CR77" s="786"/>
      <c r="CS77" s="786"/>
      <c r="CT77" s="786"/>
      <c r="CU77" s="786"/>
      <c r="CV77" s="786"/>
      <c r="CW77" s="786"/>
      <c r="CX77" s="786"/>
      <c r="CY77" s="786"/>
      <c r="CZ77" s="786"/>
      <c r="DA77" s="786"/>
      <c r="DB77" s="786"/>
      <c r="DC77" s="786"/>
      <c r="DD77" s="786"/>
      <c r="DE77" s="786"/>
      <c r="DF77" s="786"/>
      <c r="DG77" s="786"/>
      <c r="DH77" s="786"/>
      <c r="DI77" s="786"/>
      <c r="DJ77" s="786"/>
      <c r="DK77" s="786"/>
      <c r="DL77" s="786"/>
      <c r="DM77" s="786"/>
      <c r="DN77" s="786"/>
      <c r="DO77" s="786"/>
      <c r="DP77" s="786"/>
      <c r="DQ77" s="786"/>
      <c r="DR77" s="786"/>
      <c r="DS77" s="786"/>
      <c r="DT77" s="786"/>
      <c r="DU77" s="786"/>
      <c r="DV77" s="786"/>
      <c r="DW77" s="786"/>
      <c r="DX77" s="786"/>
      <c r="DY77" s="786"/>
      <c r="DZ77" s="786"/>
      <c r="EA77" s="786"/>
      <c r="EB77" s="786"/>
      <c r="EC77" s="786"/>
      <c r="ED77" s="786"/>
      <c r="EE77" s="786"/>
      <c r="EF77" s="786"/>
      <c r="EG77" s="786"/>
      <c r="EH77" s="786"/>
      <c r="EI77" s="786"/>
      <c r="EJ77" s="786"/>
      <c r="EK77" s="786"/>
      <c r="EL77" s="786"/>
      <c r="EM77" s="786"/>
      <c r="EN77" s="786"/>
      <c r="EO77" s="786"/>
      <c r="EP77" s="786"/>
      <c r="EQ77" s="786"/>
      <c r="ER77" s="786"/>
      <c r="ES77" s="786"/>
      <c r="ET77" s="786"/>
      <c r="EU77" s="786"/>
      <c r="EV77" s="786"/>
      <c r="EW77" s="786"/>
      <c r="EX77" s="786"/>
      <c r="EY77" s="786"/>
      <c r="EZ77" s="786"/>
      <c r="FA77" s="786"/>
      <c r="FB77" s="786"/>
      <c r="FC77" s="786"/>
      <c r="FD77" s="786"/>
      <c r="FE77" s="788"/>
    </row>
  </sheetData>
  <mergeCells count="442">
    <mergeCell ref="DT77:EL77"/>
    <mergeCell ref="EM77:FE77"/>
    <mergeCell ref="B77:AP77"/>
    <mergeCell ref="AQ77:AW77"/>
    <mergeCell ref="AX77:BP77"/>
    <mergeCell ref="BQ77:CI77"/>
    <mergeCell ref="CJ77:DA77"/>
    <mergeCell ref="DB77:DS77"/>
    <mergeCell ref="CH75:CI75"/>
    <mergeCell ref="CJ75:DA76"/>
    <mergeCell ref="DB75:DS76"/>
    <mergeCell ref="DT75:EL76"/>
    <mergeCell ref="EM75:FE76"/>
    <mergeCell ref="AQ76:AW76"/>
    <mergeCell ref="B75:AF75"/>
    <mergeCell ref="AG75:AI75"/>
    <mergeCell ref="AQ75:AW75"/>
    <mergeCell ref="AX75:BP76"/>
    <mergeCell ref="BQ75:BR75"/>
    <mergeCell ref="BS75:CG75"/>
    <mergeCell ref="DT73:EL73"/>
    <mergeCell ref="EM73:FE73"/>
    <mergeCell ref="B74:AP74"/>
    <mergeCell ref="AQ74:AW74"/>
    <mergeCell ref="AX74:BP74"/>
    <mergeCell ref="BQ74:CI74"/>
    <mergeCell ref="CJ74:DA74"/>
    <mergeCell ref="DB74:DS74"/>
    <mergeCell ref="DT74:EL74"/>
    <mergeCell ref="EM74:FE74"/>
    <mergeCell ref="B73:AP73"/>
    <mergeCell ref="AQ73:AW73"/>
    <mergeCell ref="AX73:BP73"/>
    <mergeCell ref="BQ73:CI73"/>
    <mergeCell ref="CJ73:DA73"/>
    <mergeCell ref="DB73:DS73"/>
    <mergeCell ref="DT72:DU72"/>
    <mergeCell ref="DV72:EJ72"/>
    <mergeCell ref="EK72:EL72"/>
    <mergeCell ref="EM72:EN72"/>
    <mergeCell ref="EO72:FC72"/>
    <mergeCell ref="FD72:FE72"/>
    <mergeCell ref="DT71:EL71"/>
    <mergeCell ref="EM71:EN71"/>
    <mergeCell ref="EO71:FC71"/>
    <mergeCell ref="FD71:FE71"/>
    <mergeCell ref="B72:AP72"/>
    <mergeCell ref="AQ72:AW72"/>
    <mergeCell ref="AX72:BP72"/>
    <mergeCell ref="BQ72:CI72"/>
    <mergeCell ref="CJ72:DA72"/>
    <mergeCell ref="DB72:DS72"/>
    <mergeCell ref="B71:AP71"/>
    <mergeCell ref="AQ71:AW71"/>
    <mergeCell ref="AX71:BP71"/>
    <mergeCell ref="BQ71:CI71"/>
    <mergeCell ref="CJ71:DA71"/>
    <mergeCell ref="DB71:DS71"/>
    <mergeCell ref="CJ70:DA70"/>
    <mergeCell ref="DB70:DS70"/>
    <mergeCell ref="DT70:EL70"/>
    <mergeCell ref="EM70:EN70"/>
    <mergeCell ref="EO70:FC70"/>
    <mergeCell ref="FD70:FE70"/>
    <mergeCell ref="B70:AP70"/>
    <mergeCell ref="AQ70:AW70"/>
    <mergeCell ref="AX70:AY70"/>
    <mergeCell ref="AZ70:BN70"/>
    <mergeCell ref="BO70:BP70"/>
    <mergeCell ref="BQ70:CI70"/>
    <mergeCell ref="CJ69:DA69"/>
    <mergeCell ref="DB69:DS69"/>
    <mergeCell ref="DT69:EL69"/>
    <mergeCell ref="EM69:EN69"/>
    <mergeCell ref="EO69:FC69"/>
    <mergeCell ref="FD69:FE69"/>
    <mergeCell ref="B69:AP69"/>
    <mergeCell ref="AQ69:AW69"/>
    <mergeCell ref="AX69:AY69"/>
    <mergeCell ref="AZ69:BN69"/>
    <mergeCell ref="BO69:BP69"/>
    <mergeCell ref="BQ69:CI69"/>
    <mergeCell ref="DT68:DU68"/>
    <mergeCell ref="DV68:EJ68"/>
    <mergeCell ref="EK68:EL68"/>
    <mergeCell ref="EM68:EN68"/>
    <mergeCell ref="EO68:FC68"/>
    <mergeCell ref="FD68:FE68"/>
    <mergeCell ref="EO67:FC67"/>
    <mergeCell ref="FD67:FE67"/>
    <mergeCell ref="B68:AP68"/>
    <mergeCell ref="AQ68:AW68"/>
    <mergeCell ref="AX68:BP68"/>
    <mergeCell ref="BQ68:CI68"/>
    <mergeCell ref="CJ68:CK68"/>
    <mergeCell ref="CL68:CY68"/>
    <mergeCell ref="CZ68:DA68"/>
    <mergeCell ref="DB68:DS68"/>
    <mergeCell ref="CZ67:DA67"/>
    <mergeCell ref="DB67:DS67"/>
    <mergeCell ref="DT67:DU67"/>
    <mergeCell ref="DV67:EJ67"/>
    <mergeCell ref="EK67:EL67"/>
    <mergeCell ref="EM67:EN67"/>
    <mergeCell ref="B67:AP67"/>
    <mergeCell ref="AQ67:AW67"/>
    <mergeCell ref="AX67:BP67"/>
    <mergeCell ref="BQ67:CI67"/>
    <mergeCell ref="CJ67:CK67"/>
    <mergeCell ref="CL67:CY67"/>
    <mergeCell ref="DT65:DU66"/>
    <mergeCell ref="DV65:EJ66"/>
    <mergeCell ref="EK65:EL66"/>
    <mergeCell ref="EM65:EN66"/>
    <mergeCell ref="EO65:FC66"/>
    <mergeCell ref="FD65:FE66"/>
    <mergeCell ref="B65:AP65"/>
    <mergeCell ref="AQ65:AW66"/>
    <mergeCell ref="AX65:BP66"/>
    <mergeCell ref="BQ65:CI66"/>
    <mergeCell ref="CJ65:DA66"/>
    <mergeCell ref="DB65:DS66"/>
    <mergeCell ref="B66:AP66"/>
    <mergeCell ref="DT64:DU64"/>
    <mergeCell ref="DV64:EJ64"/>
    <mergeCell ref="EK64:EL64"/>
    <mergeCell ref="EM64:EN64"/>
    <mergeCell ref="EO64:FC64"/>
    <mergeCell ref="FD64:FE64"/>
    <mergeCell ref="CJ64:CK64"/>
    <mergeCell ref="CL64:CY64"/>
    <mergeCell ref="CZ64:DA64"/>
    <mergeCell ref="DB64:DC64"/>
    <mergeCell ref="DD64:DQ64"/>
    <mergeCell ref="DR64:DS64"/>
    <mergeCell ref="B64:AP64"/>
    <mergeCell ref="AQ64:AW64"/>
    <mergeCell ref="AX64:AY64"/>
    <mergeCell ref="AZ64:BN64"/>
    <mergeCell ref="BO64:BP64"/>
    <mergeCell ref="BQ64:CI64"/>
    <mergeCell ref="DT62:EL62"/>
    <mergeCell ref="EM62:FE62"/>
    <mergeCell ref="B63:AP63"/>
    <mergeCell ref="AQ63:AW63"/>
    <mergeCell ref="AX63:BP63"/>
    <mergeCell ref="BQ63:CI63"/>
    <mergeCell ref="CJ63:DA63"/>
    <mergeCell ref="DB63:DS63"/>
    <mergeCell ref="DT63:EL63"/>
    <mergeCell ref="EM63:FE63"/>
    <mergeCell ref="B62:AP62"/>
    <mergeCell ref="AQ62:AW62"/>
    <mergeCell ref="AX62:BP62"/>
    <mergeCell ref="BQ62:CI62"/>
    <mergeCell ref="CJ62:DA62"/>
    <mergeCell ref="DB62:DS62"/>
    <mergeCell ref="B61:AP61"/>
    <mergeCell ref="AQ61:AW61"/>
    <mergeCell ref="AX61:BP61"/>
    <mergeCell ref="BQ61:CI61"/>
    <mergeCell ref="CJ61:DA61"/>
    <mergeCell ref="DB61:DS61"/>
    <mergeCell ref="DT61:EL61"/>
    <mergeCell ref="EM61:FE61"/>
    <mergeCell ref="B60:AP60"/>
    <mergeCell ref="AQ60:AW60"/>
    <mergeCell ref="AX60:BP60"/>
    <mergeCell ref="BQ60:CI60"/>
    <mergeCell ref="CJ60:DA60"/>
    <mergeCell ref="DB60:DS60"/>
    <mergeCell ref="B59:AP59"/>
    <mergeCell ref="AQ59:AW59"/>
    <mergeCell ref="AX59:BP59"/>
    <mergeCell ref="BQ59:CI59"/>
    <mergeCell ref="CJ59:DA59"/>
    <mergeCell ref="DB59:DS59"/>
    <mergeCell ref="DT59:EL59"/>
    <mergeCell ref="EM59:FE59"/>
    <mergeCell ref="DT60:EL60"/>
    <mergeCell ref="EM60:FE60"/>
    <mergeCell ref="B57:AP57"/>
    <mergeCell ref="AQ57:AW58"/>
    <mergeCell ref="AX57:BP58"/>
    <mergeCell ref="BQ57:CI58"/>
    <mergeCell ref="CJ57:DA58"/>
    <mergeCell ref="DB57:DS58"/>
    <mergeCell ref="DT57:EL58"/>
    <mergeCell ref="EM57:FE58"/>
    <mergeCell ref="B58:AP58"/>
    <mergeCell ref="U55:W55"/>
    <mergeCell ref="AQ55:AW56"/>
    <mergeCell ref="AX55:BP56"/>
    <mergeCell ref="BQ55:CI56"/>
    <mergeCell ref="CJ55:DA56"/>
    <mergeCell ref="DB55:DS56"/>
    <mergeCell ref="DT55:EL56"/>
    <mergeCell ref="EM55:FE56"/>
    <mergeCell ref="B56:AP56"/>
    <mergeCell ref="B49:AP49"/>
    <mergeCell ref="AQ49:AW49"/>
    <mergeCell ref="AX49:BP49"/>
    <mergeCell ref="DT52:EL52"/>
    <mergeCell ref="EM52:FE52"/>
    <mergeCell ref="B53:AF53"/>
    <mergeCell ref="AG53:AI53"/>
    <mergeCell ref="AQ53:AW53"/>
    <mergeCell ref="AX53:BP54"/>
    <mergeCell ref="BQ53:BR53"/>
    <mergeCell ref="BS53:CG53"/>
    <mergeCell ref="CH53:CI53"/>
    <mergeCell ref="CJ53:DA54"/>
    <mergeCell ref="B52:AP52"/>
    <mergeCell ref="AQ52:AW52"/>
    <mergeCell ref="AX52:BP52"/>
    <mergeCell ref="BQ52:CI52"/>
    <mergeCell ref="CJ52:DA52"/>
    <mergeCell ref="DB52:DS52"/>
    <mergeCell ref="DB53:DS54"/>
    <mergeCell ref="DT53:EL54"/>
    <mergeCell ref="EM53:FE54"/>
    <mergeCell ref="AQ54:AW54"/>
    <mergeCell ref="B50:AP50"/>
    <mergeCell ref="AQ50:AW50"/>
    <mergeCell ref="AX50:BP50"/>
    <mergeCell ref="BQ50:CI50"/>
    <mergeCell ref="CJ50:DA50"/>
    <mergeCell ref="FD50:FE50"/>
    <mergeCell ref="B51:AP51"/>
    <mergeCell ref="AQ51:AW51"/>
    <mergeCell ref="AX51:BP51"/>
    <mergeCell ref="BQ51:CI51"/>
    <mergeCell ref="CJ51:DA51"/>
    <mergeCell ref="DB51:DS51"/>
    <mergeCell ref="DT51:EL51"/>
    <mergeCell ref="EM51:FE51"/>
    <mergeCell ref="DB50:DS50"/>
    <mergeCell ref="DT50:DU50"/>
    <mergeCell ref="DV50:EJ50"/>
    <mergeCell ref="EK50:EL50"/>
    <mergeCell ref="EM50:EN50"/>
    <mergeCell ref="EO50:FC50"/>
    <mergeCell ref="BQ49:CI49"/>
    <mergeCell ref="CJ49:DA49"/>
    <mergeCell ref="DB49:DS49"/>
    <mergeCell ref="DT49:EL49"/>
    <mergeCell ref="EM49:EN49"/>
    <mergeCell ref="EO49:FC49"/>
    <mergeCell ref="EM47:EN47"/>
    <mergeCell ref="EO47:FC47"/>
    <mergeCell ref="FD47:FE47"/>
    <mergeCell ref="EM48:EN48"/>
    <mergeCell ref="EO48:FC48"/>
    <mergeCell ref="FD48:FE48"/>
    <mergeCell ref="FD49:FE49"/>
    <mergeCell ref="B48:AP48"/>
    <mergeCell ref="AQ48:AW48"/>
    <mergeCell ref="AX48:AY48"/>
    <mergeCell ref="AZ48:BN48"/>
    <mergeCell ref="BO48:BP48"/>
    <mergeCell ref="BQ48:CI48"/>
    <mergeCell ref="CJ48:DA48"/>
    <mergeCell ref="DB48:DS48"/>
    <mergeCell ref="DT48:EL48"/>
    <mergeCell ref="B47:AP47"/>
    <mergeCell ref="AQ47:AW47"/>
    <mergeCell ref="AX47:AY47"/>
    <mergeCell ref="AZ47:BN47"/>
    <mergeCell ref="BO47:BP47"/>
    <mergeCell ref="BQ47:CI47"/>
    <mergeCell ref="CJ47:DA47"/>
    <mergeCell ref="DB47:DS47"/>
    <mergeCell ref="DT47:EL47"/>
    <mergeCell ref="FD45:FE45"/>
    <mergeCell ref="B46:AP46"/>
    <mergeCell ref="AQ46:AW46"/>
    <mergeCell ref="AX46:BP46"/>
    <mergeCell ref="BQ46:CI46"/>
    <mergeCell ref="CJ46:CK46"/>
    <mergeCell ref="CL46:CY46"/>
    <mergeCell ref="CZ46:DA46"/>
    <mergeCell ref="CL45:CY45"/>
    <mergeCell ref="CZ45:DA45"/>
    <mergeCell ref="DB45:DS45"/>
    <mergeCell ref="DT45:DU45"/>
    <mergeCell ref="DV45:EJ45"/>
    <mergeCell ref="EK45:EL45"/>
    <mergeCell ref="FD46:FE46"/>
    <mergeCell ref="DB46:DS46"/>
    <mergeCell ref="DT46:DU46"/>
    <mergeCell ref="DV46:EJ46"/>
    <mergeCell ref="EK46:EL46"/>
    <mergeCell ref="EM46:EN46"/>
    <mergeCell ref="EO46:FC46"/>
    <mergeCell ref="B45:AP45"/>
    <mergeCell ref="AQ45:AW45"/>
    <mergeCell ref="AX45:BP45"/>
    <mergeCell ref="BQ45:CI45"/>
    <mergeCell ref="CJ45:CK45"/>
    <mergeCell ref="DT43:DU44"/>
    <mergeCell ref="DV43:EJ44"/>
    <mergeCell ref="EK43:EL44"/>
    <mergeCell ref="EM45:EN45"/>
    <mergeCell ref="EM43:EN44"/>
    <mergeCell ref="EO43:FC44"/>
    <mergeCell ref="EO45:FC45"/>
    <mergeCell ref="FD43:FE44"/>
    <mergeCell ref="EK42:EL42"/>
    <mergeCell ref="EM42:EN42"/>
    <mergeCell ref="EO42:FC42"/>
    <mergeCell ref="FD42:FE42"/>
    <mergeCell ref="B43:AP43"/>
    <mergeCell ref="AQ43:AW44"/>
    <mergeCell ref="AX43:BP44"/>
    <mergeCell ref="BQ43:CI44"/>
    <mergeCell ref="CJ43:DA44"/>
    <mergeCell ref="DB43:DS44"/>
    <mergeCell ref="CZ42:DA42"/>
    <mergeCell ref="DB42:DC42"/>
    <mergeCell ref="DD42:DQ42"/>
    <mergeCell ref="DR42:DS42"/>
    <mergeCell ref="DT42:DU42"/>
    <mergeCell ref="DV42:EJ42"/>
    <mergeCell ref="B44:AP44"/>
    <mergeCell ref="DT39:EL41"/>
    <mergeCell ref="EM39:FE41"/>
    <mergeCell ref="B42:AP42"/>
    <mergeCell ref="AQ42:AW42"/>
    <mergeCell ref="AX42:AY42"/>
    <mergeCell ref="AZ42:BN42"/>
    <mergeCell ref="BO42:BP42"/>
    <mergeCell ref="BQ42:CI42"/>
    <mergeCell ref="CJ42:CK42"/>
    <mergeCell ref="CL42:CY42"/>
    <mergeCell ref="A39:AP41"/>
    <mergeCell ref="AQ39:AW41"/>
    <mergeCell ref="AX39:BP41"/>
    <mergeCell ref="BQ39:CI41"/>
    <mergeCell ref="CJ39:DA41"/>
    <mergeCell ref="DB39:DS41"/>
    <mergeCell ref="DT35:EL35"/>
    <mergeCell ref="EM35:FE35"/>
    <mergeCell ref="B36:AP36"/>
    <mergeCell ref="AQ36:AW36"/>
    <mergeCell ref="AX36:BP36"/>
    <mergeCell ref="BQ36:CI36"/>
    <mergeCell ref="CJ36:DA36"/>
    <mergeCell ref="DB36:DS36"/>
    <mergeCell ref="DT36:EL36"/>
    <mergeCell ref="EM36:FE36"/>
    <mergeCell ref="B35:AP35"/>
    <mergeCell ref="AQ35:AW35"/>
    <mergeCell ref="AX35:BP35"/>
    <mergeCell ref="BQ35:CI35"/>
    <mergeCell ref="CJ35:DA35"/>
    <mergeCell ref="DB35:DS35"/>
    <mergeCell ref="B34:AP34"/>
    <mergeCell ref="AQ34:AW34"/>
    <mergeCell ref="AX34:BP34"/>
    <mergeCell ref="BQ34:CI34"/>
    <mergeCell ref="CJ34:DA34"/>
    <mergeCell ref="DB34:DS34"/>
    <mergeCell ref="DT34:EL34"/>
    <mergeCell ref="EM34:FE34"/>
    <mergeCell ref="B33:AP33"/>
    <mergeCell ref="AQ33:AW33"/>
    <mergeCell ref="AX33:BP33"/>
    <mergeCell ref="BQ33:CI33"/>
    <mergeCell ref="CJ33:DA33"/>
    <mergeCell ref="DB33:DS33"/>
    <mergeCell ref="B32:AP32"/>
    <mergeCell ref="AQ32:AW32"/>
    <mergeCell ref="AX32:BP32"/>
    <mergeCell ref="BQ32:CI32"/>
    <mergeCell ref="CJ32:DA32"/>
    <mergeCell ref="DB32:DS32"/>
    <mergeCell ref="DT32:EL32"/>
    <mergeCell ref="EM32:FE32"/>
    <mergeCell ref="DT33:EL33"/>
    <mergeCell ref="EM33:FE33"/>
    <mergeCell ref="DT28:EL29"/>
    <mergeCell ref="EM28:FE29"/>
    <mergeCell ref="B29:AP29"/>
    <mergeCell ref="B30:AP30"/>
    <mergeCell ref="AQ30:AW31"/>
    <mergeCell ref="AX30:BP31"/>
    <mergeCell ref="BQ30:CI31"/>
    <mergeCell ref="CJ30:DA31"/>
    <mergeCell ref="DB30:DS31"/>
    <mergeCell ref="DT30:EL31"/>
    <mergeCell ref="U28:W28"/>
    <mergeCell ref="AQ28:AW29"/>
    <mergeCell ref="AX28:BP29"/>
    <mergeCell ref="BQ28:CI29"/>
    <mergeCell ref="CJ28:DA29"/>
    <mergeCell ref="DB28:DS29"/>
    <mergeCell ref="EM30:FE31"/>
    <mergeCell ref="B31:AP31"/>
    <mergeCell ref="CH26:CI26"/>
    <mergeCell ref="CJ26:DA27"/>
    <mergeCell ref="DB26:DS27"/>
    <mergeCell ref="DT26:EL27"/>
    <mergeCell ref="EM26:FE27"/>
    <mergeCell ref="AQ27:AW27"/>
    <mergeCell ref="B26:AF26"/>
    <mergeCell ref="AG26:AI26"/>
    <mergeCell ref="AQ26:AW26"/>
    <mergeCell ref="AX26:BP27"/>
    <mergeCell ref="BQ26:BR26"/>
    <mergeCell ref="BS26:CG26"/>
    <mergeCell ref="CH20:DA20"/>
    <mergeCell ref="A22:FE22"/>
    <mergeCell ref="A23:AP25"/>
    <mergeCell ref="AQ23:AW25"/>
    <mergeCell ref="AX23:BP25"/>
    <mergeCell ref="BQ23:CI25"/>
    <mergeCell ref="CJ23:DA25"/>
    <mergeCell ref="DB23:DS25"/>
    <mergeCell ref="DT23:EL25"/>
    <mergeCell ref="EM23:FE25"/>
    <mergeCell ref="CH16:DA16"/>
    <mergeCell ref="A17:S17"/>
    <mergeCell ref="T17:BU17"/>
    <mergeCell ref="CH17:DA17"/>
    <mergeCell ref="A18:BA18"/>
    <mergeCell ref="BB18:CD18"/>
    <mergeCell ref="CH18:CQ19"/>
    <mergeCell ref="CR18:DA19"/>
    <mergeCell ref="A19:BO19"/>
    <mergeCell ref="CH13:DA13"/>
    <mergeCell ref="CH14:CM14"/>
    <mergeCell ref="CN14:CU14"/>
    <mergeCell ref="CV14:DA14"/>
    <mergeCell ref="N15:BU15"/>
    <mergeCell ref="CH15:DA15"/>
    <mergeCell ref="A7:FE7"/>
    <mergeCell ref="A8:FE8"/>
    <mergeCell ref="A9:FE9"/>
    <mergeCell ref="A11:CG11"/>
    <mergeCell ref="AJ12:AP12"/>
    <mergeCell ref="AQ12:AT12"/>
    <mergeCell ref="CH12:DA12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="75" zoomScaleNormal="100" zoomScaleSheetLayoutView="75" workbookViewId="0">
      <selection activeCell="EC24" sqref="EC24:EY25"/>
    </sheetView>
  </sheetViews>
  <sheetFormatPr defaultColWidth="0.85546875" defaultRowHeight="12.75"/>
  <cols>
    <col min="1" max="16384" width="0.85546875" style="26"/>
  </cols>
  <sheetData>
    <row r="1" spans="1:155" s="32" customFormat="1" ht="1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5"/>
      <c r="AC1" s="47"/>
      <c r="AD1" s="47"/>
      <c r="AE1" s="47"/>
      <c r="AF1" s="45"/>
      <c r="AG1" s="45"/>
      <c r="AH1" s="45"/>
      <c r="AI1" s="45"/>
      <c r="AJ1" s="45"/>
      <c r="AK1" s="45"/>
      <c r="AL1" s="49"/>
      <c r="AM1" s="49"/>
      <c r="AN1" s="46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47"/>
      <c r="BQ1" s="47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46"/>
      <c r="CH1" s="46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Y1" s="47" t="s">
        <v>154</v>
      </c>
    </row>
    <row r="2" spans="1:155" s="32" customFormat="1" ht="15">
      <c r="A2" s="828" t="s">
        <v>155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8"/>
      <c r="AL2" s="828"/>
      <c r="AM2" s="828"/>
      <c r="AN2" s="828"/>
      <c r="AO2" s="828"/>
      <c r="AP2" s="828"/>
      <c r="AQ2" s="828"/>
      <c r="AR2" s="828"/>
      <c r="AS2" s="828"/>
      <c r="AT2" s="828"/>
      <c r="AU2" s="828"/>
      <c r="AV2" s="828"/>
      <c r="AW2" s="828"/>
      <c r="AX2" s="828"/>
      <c r="AY2" s="828"/>
      <c r="AZ2" s="828"/>
      <c r="BA2" s="828"/>
      <c r="BB2" s="828"/>
      <c r="BC2" s="828"/>
      <c r="BD2" s="828"/>
      <c r="BE2" s="828"/>
      <c r="BF2" s="828"/>
      <c r="BG2" s="828"/>
      <c r="BH2" s="828"/>
      <c r="BI2" s="828"/>
      <c r="BJ2" s="828"/>
      <c r="BK2" s="828"/>
      <c r="BL2" s="828"/>
      <c r="BM2" s="828"/>
      <c r="BN2" s="828"/>
      <c r="BO2" s="828"/>
      <c r="BP2" s="828"/>
      <c r="BQ2" s="828"/>
      <c r="BR2" s="828"/>
      <c r="BS2" s="828"/>
      <c r="BT2" s="828"/>
      <c r="BU2" s="828"/>
      <c r="BV2" s="828"/>
      <c r="BW2" s="828"/>
      <c r="BX2" s="828"/>
      <c r="BY2" s="828"/>
      <c r="BZ2" s="828"/>
      <c r="CA2" s="828"/>
      <c r="CB2" s="828"/>
      <c r="CC2" s="828"/>
      <c r="CD2" s="828"/>
      <c r="CE2" s="828"/>
      <c r="CF2" s="828"/>
      <c r="CG2" s="828"/>
      <c r="CH2" s="828"/>
      <c r="CI2" s="828"/>
      <c r="CJ2" s="828"/>
      <c r="CK2" s="828"/>
      <c r="CL2" s="828"/>
      <c r="CM2" s="828"/>
      <c r="CN2" s="828"/>
      <c r="CO2" s="828"/>
      <c r="CP2" s="828"/>
      <c r="CQ2" s="828"/>
      <c r="CR2" s="828"/>
      <c r="CS2" s="828"/>
      <c r="CT2" s="828"/>
      <c r="CU2" s="828"/>
      <c r="CV2" s="828"/>
      <c r="CW2" s="828"/>
      <c r="CX2" s="828"/>
      <c r="CY2" s="828"/>
      <c r="CZ2" s="828"/>
      <c r="DA2" s="828"/>
      <c r="DB2" s="828"/>
      <c r="DC2" s="828"/>
      <c r="DD2" s="828"/>
      <c r="DE2" s="828"/>
      <c r="DF2" s="828"/>
      <c r="DG2" s="828"/>
      <c r="DH2" s="828"/>
      <c r="DI2" s="828"/>
      <c r="DJ2" s="828"/>
      <c r="DK2" s="828"/>
      <c r="DL2" s="828"/>
      <c r="DM2" s="828"/>
      <c r="DN2" s="828"/>
      <c r="DO2" s="828"/>
      <c r="DP2" s="828"/>
      <c r="DQ2" s="828"/>
      <c r="DR2" s="828"/>
      <c r="DS2" s="828"/>
      <c r="DT2" s="828"/>
      <c r="DU2" s="828"/>
      <c r="DV2" s="828"/>
      <c r="DW2" s="828"/>
      <c r="DX2" s="828"/>
      <c r="DY2" s="828"/>
      <c r="DZ2" s="828"/>
      <c r="EA2" s="828"/>
      <c r="EB2" s="828"/>
      <c r="EC2" s="828"/>
      <c r="ED2" s="828"/>
      <c r="EE2" s="828"/>
      <c r="EF2" s="828"/>
      <c r="EG2" s="828"/>
      <c r="EH2" s="828"/>
      <c r="EI2" s="828"/>
      <c r="EJ2" s="828"/>
      <c r="EK2" s="828"/>
      <c r="EL2" s="828"/>
      <c r="EM2" s="828"/>
      <c r="EN2" s="828"/>
      <c r="EO2" s="828"/>
      <c r="EP2" s="828"/>
      <c r="EQ2" s="828"/>
      <c r="ER2" s="828"/>
      <c r="ES2" s="828"/>
      <c r="ET2" s="828"/>
      <c r="EU2" s="828"/>
      <c r="EV2" s="828"/>
      <c r="EW2" s="828"/>
      <c r="EX2" s="828"/>
      <c r="EY2" s="828"/>
    </row>
    <row r="3" spans="1:155" s="32" customFormat="1" ht="1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5"/>
      <c r="AC3" s="47"/>
      <c r="AD3" s="47"/>
      <c r="AE3" s="47"/>
      <c r="AF3" s="45"/>
      <c r="AG3" s="45"/>
      <c r="AH3" s="45"/>
      <c r="AI3" s="45"/>
      <c r="AJ3" s="45"/>
      <c r="AK3" s="45"/>
      <c r="AL3" s="49"/>
      <c r="AM3" s="49"/>
      <c r="AN3" s="46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47"/>
      <c r="BQ3" s="47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46"/>
      <c r="CH3" s="50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</row>
    <row r="4" spans="1:155" s="32" customFormat="1" ht="13.5">
      <c r="A4" s="829" t="s">
        <v>127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N4" s="830"/>
      <c r="AO4" s="830"/>
      <c r="AP4" s="830"/>
      <c r="AQ4" s="830"/>
      <c r="AR4" s="830"/>
      <c r="AS4" s="830"/>
      <c r="AT4" s="830"/>
      <c r="AU4" s="830"/>
      <c r="AV4" s="830"/>
      <c r="AW4" s="830"/>
      <c r="AX4" s="830"/>
      <c r="AY4" s="831"/>
      <c r="AZ4" s="829" t="s">
        <v>370</v>
      </c>
      <c r="BA4" s="830"/>
      <c r="BB4" s="830"/>
      <c r="BC4" s="830"/>
      <c r="BD4" s="830"/>
      <c r="BE4" s="830"/>
      <c r="BF4" s="830"/>
      <c r="BG4" s="831"/>
      <c r="BH4" s="838" t="s">
        <v>29</v>
      </c>
      <c r="BI4" s="839"/>
      <c r="BJ4" s="839"/>
      <c r="BK4" s="839"/>
      <c r="BL4" s="839"/>
      <c r="BM4" s="839"/>
      <c r="BN4" s="839"/>
      <c r="BO4" s="839"/>
      <c r="BP4" s="839"/>
      <c r="BQ4" s="839"/>
      <c r="BR4" s="839"/>
      <c r="BS4" s="839"/>
      <c r="BT4" s="839"/>
      <c r="BU4" s="839"/>
      <c r="BV4" s="839"/>
      <c r="BW4" s="839"/>
      <c r="BX4" s="839"/>
      <c r="BY4" s="839"/>
      <c r="BZ4" s="839"/>
      <c r="CA4" s="839"/>
      <c r="CB4" s="839"/>
      <c r="CC4" s="839"/>
      <c r="CD4" s="840"/>
      <c r="CE4" s="51"/>
      <c r="CF4" s="52"/>
      <c r="CG4" s="52"/>
      <c r="CH4" s="47"/>
      <c r="CI4" s="47"/>
      <c r="CJ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 t="s">
        <v>156</v>
      </c>
      <c r="DM4" s="844" t="s">
        <v>350</v>
      </c>
      <c r="DN4" s="844"/>
      <c r="DO4" s="844"/>
      <c r="DP4" s="53" t="s">
        <v>134</v>
      </c>
      <c r="DQ4" s="53"/>
      <c r="DR4" s="53"/>
      <c r="DS4" s="214"/>
      <c r="DT4" s="207"/>
      <c r="DU4" s="207"/>
      <c r="DV4" s="207"/>
      <c r="DW4" s="207"/>
      <c r="DX4" s="207"/>
      <c r="DY4" s="207"/>
      <c r="DZ4" s="207"/>
      <c r="EA4" s="54"/>
      <c r="EB4" s="55"/>
      <c r="EC4" s="838" t="s">
        <v>29</v>
      </c>
      <c r="ED4" s="839"/>
      <c r="EE4" s="839"/>
      <c r="EF4" s="839"/>
      <c r="EG4" s="839"/>
      <c r="EH4" s="839"/>
      <c r="EI4" s="839"/>
      <c r="EJ4" s="839"/>
      <c r="EK4" s="839"/>
      <c r="EL4" s="839"/>
      <c r="EM4" s="839"/>
      <c r="EN4" s="839"/>
      <c r="EO4" s="839"/>
      <c r="EP4" s="839"/>
      <c r="EQ4" s="839"/>
      <c r="ER4" s="839"/>
      <c r="ES4" s="839"/>
      <c r="ET4" s="839"/>
      <c r="EU4" s="839"/>
      <c r="EV4" s="839"/>
      <c r="EW4" s="839"/>
      <c r="EX4" s="839"/>
      <c r="EY4" s="840"/>
    </row>
    <row r="5" spans="1:155" s="32" customFormat="1" ht="3" customHeight="1">
      <c r="A5" s="832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3"/>
      <c r="AJ5" s="833"/>
      <c r="AK5" s="833"/>
      <c r="AL5" s="833"/>
      <c r="AM5" s="833"/>
      <c r="AN5" s="833"/>
      <c r="AO5" s="833"/>
      <c r="AP5" s="833"/>
      <c r="AQ5" s="833"/>
      <c r="AR5" s="833"/>
      <c r="AS5" s="833"/>
      <c r="AT5" s="833"/>
      <c r="AU5" s="833"/>
      <c r="AV5" s="833"/>
      <c r="AW5" s="833"/>
      <c r="AX5" s="833"/>
      <c r="AY5" s="834"/>
      <c r="AZ5" s="832"/>
      <c r="BA5" s="833"/>
      <c r="BB5" s="833"/>
      <c r="BC5" s="833"/>
      <c r="BD5" s="833"/>
      <c r="BE5" s="833"/>
      <c r="BF5" s="833"/>
      <c r="BG5" s="834"/>
      <c r="BH5" s="841"/>
      <c r="BI5" s="842"/>
      <c r="BJ5" s="842"/>
      <c r="BK5" s="842"/>
      <c r="BL5" s="842"/>
      <c r="BM5" s="842"/>
      <c r="BN5" s="842"/>
      <c r="BO5" s="842"/>
      <c r="BP5" s="842"/>
      <c r="BQ5" s="842"/>
      <c r="BR5" s="842"/>
      <c r="BS5" s="842"/>
      <c r="BT5" s="842"/>
      <c r="BU5" s="842"/>
      <c r="BV5" s="842"/>
      <c r="BW5" s="842"/>
      <c r="BX5" s="842"/>
      <c r="BY5" s="842"/>
      <c r="BZ5" s="842"/>
      <c r="CA5" s="842"/>
      <c r="CB5" s="842"/>
      <c r="CC5" s="842"/>
      <c r="CD5" s="843"/>
      <c r="CE5" s="5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8"/>
      <c r="CT5" s="48"/>
      <c r="CU5" s="49"/>
      <c r="CV5" s="49"/>
      <c r="CW5" s="49"/>
      <c r="CX5" s="45"/>
      <c r="CY5" s="46"/>
      <c r="CZ5" s="209"/>
      <c r="DA5" s="209"/>
      <c r="DB5" s="209"/>
      <c r="DC5" s="57"/>
      <c r="DD5" s="58"/>
      <c r="DE5" s="57"/>
      <c r="DF5" s="57"/>
      <c r="DG5" s="202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57"/>
      <c r="DS5" s="57"/>
      <c r="DT5" s="209"/>
      <c r="DU5" s="209"/>
      <c r="DV5" s="209"/>
      <c r="DW5" s="209"/>
      <c r="DX5" s="209"/>
      <c r="DY5" s="209"/>
      <c r="DZ5" s="209"/>
      <c r="EA5" s="45"/>
      <c r="EB5" s="59"/>
      <c r="EC5" s="841"/>
      <c r="ED5" s="842"/>
      <c r="EE5" s="842"/>
      <c r="EF5" s="842"/>
      <c r="EG5" s="842"/>
      <c r="EH5" s="842"/>
      <c r="EI5" s="842"/>
      <c r="EJ5" s="842"/>
      <c r="EK5" s="842"/>
      <c r="EL5" s="842"/>
      <c r="EM5" s="842"/>
      <c r="EN5" s="842"/>
      <c r="EO5" s="842"/>
      <c r="EP5" s="842"/>
      <c r="EQ5" s="842"/>
      <c r="ER5" s="842"/>
      <c r="ES5" s="842"/>
      <c r="ET5" s="842"/>
      <c r="EU5" s="842"/>
      <c r="EV5" s="842"/>
      <c r="EW5" s="842"/>
      <c r="EX5" s="842"/>
      <c r="EY5" s="843"/>
    </row>
    <row r="6" spans="1:155" s="32" customFormat="1" ht="14.25">
      <c r="A6" s="832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33"/>
      <c r="AD6" s="833"/>
      <c r="AE6" s="833"/>
      <c r="AF6" s="833"/>
      <c r="AG6" s="833"/>
      <c r="AH6" s="833"/>
      <c r="AI6" s="833"/>
      <c r="AJ6" s="833"/>
      <c r="AK6" s="833"/>
      <c r="AL6" s="833"/>
      <c r="AM6" s="833"/>
      <c r="AN6" s="833"/>
      <c r="AO6" s="833"/>
      <c r="AP6" s="833"/>
      <c r="AQ6" s="833"/>
      <c r="AR6" s="833"/>
      <c r="AS6" s="833"/>
      <c r="AT6" s="833"/>
      <c r="AU6" s="833"/>
      <c r="AV6" s="833"/>
      <c r="AW6" s="833"/>
      <c r="AX6" s="833"/>
      <c r="AY6" s="834"/>
      <c r="AZ6" s="832"/>
      <c r="BA6" s="833"/>
      <c r="BB6" s="833"/>
      <c r="BC6" s="833"/>
      <c r="BD6" s="833"/>
      <c r="BE6" s="833"/>
      <c r="BF6" s="833"/>
      <c r="BG6" s="834"/>
      <c r="BH6" s="208"/>
      <c r="BI6" s="209"/>
      <c r="BJ6" s="209"/>
      <c r="BK6" s="209"/>
      <c r="BL6" s="209"/>
      <c r="BM6" s="45"/>
      <c r="BN6" s="607">
        <v>20</v>
      </c>
      <c r="BO6" s="607"/>
      <c r="BP6" s="607"/>
      <c r="BQ6" s="607"/>
      <c r="BR6" s="845" t="s">
        <v>351</v>
      </c>
      <c r="BS6" s="845"/>
      <c r="BT6" s="845"/>
      <c r="BU6" s="203" t="s">
        <v>157</v>
      </c>
      <c r="BV6" s="203"/>
      <c r="BW6" s="203"/>
      <c r="BX6" s="57"/>
      <c r="BY6" s="45"/>
      <c r="BZ6" s="209"/>
      <c r="CA6" s="209"/>
      <c r="CB6" s="209"/>
      <c r="CC6" s="209"/>
      <c r="CD6" s="210"/>
      <c r="CE6" s="846" t="s">
        <v>158</v>
      </c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8"/>
      <c r="DD6" s="852" t="s">
        <v>159</v>
      </c>
      <c r="DE6" s="847"/>
      <c r="DF6" s="847"/>
      <c r="DG6" s="847"/>
      <c r="DH6" s="847"/>
      <c r="DI6" s="847"/>
      <c r="DJ6" s="847"/>
      <c r="DK6" s="847"/>
      <c r="DL6" s="847"/>
      <c r="DM6" s="847"/>
      <c r="DN6" s="847"/>
      <c r="DO6" s="847"/>
      <c r="DP6" s="847"/>
      <c r="DQ6" s="847"/>
      <c r="DR6" s="847"/>
      <c r="DS6" s="847"/>
      <c r="DT6" s="847"/>
      <c r="DU6" s="847"/>
      <c r="DV6" s="847"/>
      <c r="DW6" s="847"/>
      <c r="DX6" s="847"/>
      <c r="DY6" s="847"/>
      <c r="DZ6" s="847"/>
      <c r="EA6" s="847"/>
      <c r="EB6" s="848"/>
      <c r="EC6" s="208"/>
      <c r="ED6" s="209"/>
      <c r="EE6" s="209"/>
      <c r="EF6" s="209"/>
      <c r="EG6" s="209"/>
      <c r="EH6" s="45"/>
      <c r="EI6" s="607">
        <v>20</v>
      </c>
      <c r="EJ6" s="607"/>
      <c r="EK6" s="607"/>
      <c r="EL6" s="607"/>
      <c r="EM6" s="845" t="s">
        <v>350</v>
      </c>
      <c r="EN6" s="845"/>
      <c r="EO6" s="845"/>
      <c r="EP6" s="203" t="s">
        <v>160</v>
      </c>
      <c r="EQ6" s="203"/>
      <c r="ER6" s="203"/>
      <c r="ES6" s="57"/>
      <c r="ET6" s="45"/>
      <c r="EU6" s="209"/>
      <c r="EV6" s="209"/>
      <c r="EW6" s="209"/>
      <c r="EX6" s="209"/>
      <c r="EY6" s="210"/>
    </row>
    <row r="7" spans="1:155" s="32" customFormat="1" ht="10.5" customHeight="1" thickBot="1">
      <c r="A7" s="835"/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6"/>
      <c r="AG7" s="836"/>
      <c r="AH7" s="836"/>
      <c r="AI7" s="836"/>
      <c r="AJ7" s="836"/>
      <c r="AK7" s="836"/>
      <c r="AL7" s="836"/>
      <c r="AM7" s="836"/>
      <c r="AN7" s="836"/>
      <c r="AO7" s="836"/>
      <c r="AP7" s="836"/>
      <c r="AQ7" s="836"/>
      <c r="AR7" s="836"/>
      <c r="AS7" s="836"/>
      <c r="AT7" s="836"/>
      <c r="AU7" s="836"/>
      <c r="AV7" s="836"/>
      <c r="AW7" s="836"/>
      <c r="AX7" s="836"/>
      <c r="AY7" s="837"/>
      <c r="AZ7" s="835"/>
      <c r="BA7" s="836"/>
      <c r="BB7" s="836"/>
      <c r="BC7" s="836"/>
      <c r="BD7" s="836"/>
      <c r="BE7" s="836"/>
      <c r="BF7" s="836"/>
      <c r="BG7" s="837"/>
      <c r="BH7" s="208"/>
      <c r="BI7" s="209"/>
      <c r="BJ7" s="209"/>
      <c r="BK7" s="209"/>
      <c r="BL7" s="209"/>
      <c r="BM7" s="209"/>
      <c r="BN7" s="209"/>
      <c r="BO7" s="209"/>
      <c r="BP7" s="47"/>
      <c r="BQ7" s="47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10"/>
      <c r="CE7" s="849"/>
      <c r="CF7" s="850"/>
      <c r="CG7" s="850"/>
      <c r="CH7" s="850"/>
      <c r="CI7" s="850"/>
      <c r="CJ7" s="850"/>
      <c r="CK7" s="850"/>
      <c r="CL7" s="850"/>
      <c r="CM7" s="850"/>
      <c r="CN7" s="850"/>
      <c r="CO7" s="850"/>
      <c r="CP7" s="850"/>
      <c r="CQ7" s="850"/>
      <c r="CR7" s="850"/>
      <c r="CS7" s="850"/>
      <c r="CT7" s="850"/>
      <c r="CU7" s="850"/>
      <c r="CV7" s="850"/>
      <c r="CW7" s="850"/>
      <c r="CX7" s="850"/>
      <c r="CY7" s="850"/>
      <c r="CZ7" s="850"/>
      <c r="DA7" s="850"/>
      <c r="DB7" s="850"/>
      <c r="DC7" s="851"/>
      <c r="DD7" s="849"/>
      <c r="DE7" s="850"/>
      <c r="DF7" s="850"/>
      <c r="DG7" s="850"/>
      <c r="DH7" s="850"/>
      <c r="DI7" s="850"/>
      <c r="DJ7" s="850"/>
      <c r="DK7" s="850"/>
      <c r="DL7" s="850"/>
      <c r="DM7" s="850"/>
      <c r="DN7" s="850"/>
      <c r="DO7" s="850"/>
      <c r="DP7" s="850"/>
      <c r="DQ7" s="850"/>
      <c r="DR7" s="850"/>
      <c r="DS7" s="850"/>
      <c r="DT7" s="850"/>
      <c r="DU7" s="850"/>
      <c r="DV7" s="850"/>
      <c r="DW7" s="850"/>
      <c r="DX7" s="850"/>
      <c r="DY7" s="850"/>
      <c r="DZ7" s="850"/>
      <c r="EA7" s="850"/>
      <c r="EB7" s="851"/>
      <c r="EC7" s="208"/>
      <c r="ED7" s="209"/>
      <c r="EE7" s="209"/>
      <c r="EF7" s="209"/>
      <c r="EG7" s="209"/>
      <c r="EH7" s="209"/>
      <c r="EI7" s="209"/>
      <c r="EJ7" s="209"/>
      <c r="EK7" s="47"/>
      <c r="EL7" s="47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10"/>
    </row>
    <row r="8" spans="1:155" s="32" customFormat="1" ht="13.5" customHeight="1">
      <c r="A8" s="60"/>
      <c r="B8" s="856" t="s">
        <v>161</v>
      </c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857"/>
      <c r="W8" s="857"/>
      <c r="X8" s="857"/>
      <c r="Y8" s="857"/>
      <c r="Z8" s="857"/>
      <c r="AA8" s="857"/>
      <c r="AB8" s="857"/>
      <c r="AC8" s="857"/>
      <c r="AD8" s="857"/>
      <c r="AE8" s="857"/>
      <c r="AF8" s="857"/>
      <c r="AG8" s="857"/>
      <c r="AH8" s="857"/>
      <c r="AI8" s="857"/>
      <c r="AJ8" s="857"/>
      <c r="AK8" s="857"/>
      <c r="AL8" s="857"/>
      <c r="AM8" s="857"/>
      <c r="AN8" s="857"/>
      <c r="AO8" s="857"/>
      <c r="AP8" s="857"/>
      <c r="AQ8" s="857"/>
      <c r="AR8" s="857"/>
      <c r="AS8" s="857"/>
      <c r="AT8" s="857"/>
      <c r="AU8" s="857"/>
      <c r="AV8" s="857"/>
      <c r="AW8" s="857"/>
      <c r="AX8" s="857"/>
      <c r="AY8" s="857"/>
      <c r="AZ8" s="684">
        <v>3400</v>
      </c>
      <c r="BA8" s="677"/>
      <c r="BB8" s="677"/>
      <c r="BC8" s="677"/>
      <c r="BD8" s="677"/>
      <c r="BE8" s="677"/>
      <c r="BF8" s="677"/>
      <c r="BG8" s="678"/>
      <c r="BH8" s="858">
        <v>0</v>
      </c>
      <c r="BI8" s="859"/>
      <c r="BJ8" s="859"/>
      <c r="BK8" s="859"/>
      <c r="BL8" s="859"/>
      <c r="BM8" s="859"/>
      <c r="BN8" s="859"/>
      <c r="BO8" s="859"/>
      <c r="BP8" s="859"/>
      <c r="BQ8" s="859"/>
      <c r="BR8" s="859"/>
      <c r="BS8" s="859"/>
      <c r="BT8" s="859"/>
      <c r="BU8" s="859"/>
      <c r="BV8" s="859"/>
      <c r="BW8" s="859"/>
      <c r="BX8" s="859"/>
      <c r="BY8" s="859"/>
      <c r="BZ8" s="859"/>
      <c r="CA8" s="859"/>
      <c r="CB8" s="859"/>
      <c r="CC8" s="859"/>
      <c r="CD8" s="859"/>
      <c r="CE8" s="859">
        <v>0</v>
      </c>
      <c r="CF8" s="859"/>
      <c r="CG8" s="859"/>
      <c r="CH8" s="859"/>
      <c r="CI8" s="859"/>
      <c r="CJ8" s="859"/>
      <c r="CK8" s="859"/>
      <c r="CL8" s="859"/>
      <c r="CM8" s="859"/>
      <c r="CN8" s="859"/>
      <c r="CO8" s="859"/>
      <c r="CP8" s="859"/>
      <c r="CQ8" s="859"/>
      <c r="CR8" s="859"/>
      <c r="CS8" s="859"/>
      <c r="CT8" s="859"/>
      <c r="CU8" s="859"/>
      <c r="CV8" s="859"/>
      <c r="CW8" s="859"/>
      <c r="CX8" s="859"/>
      <c r="CY8" s="859"/>
      <c r="CZ8" s="859"/>
      <c r="DA8" s="859"/>
      <c r="DB8" s="859"/>
      <c r="DC8" s="859"/>
      <c r="DD8" s="859">
        <v>0</v>
      </c>
      <c r="DE8" s="859"/>
      <c r="DF8" s="859"/>
      <c r="DG8" s="859"/>
      <c r="DH8" s="859"/>
      <c r="DI8" s="859"/>
      <c r="DJ8" s="859"/>
      <c r="DK8" s="859"/>
      <c r="DL8" s="859"/>
      <c r="DM8" s="859"/>
      <c r="DN8" s="859"/>
      <c r="DO8" s="859"/>
      <c r="DP8" s="859"/>
      <c r="DQ8" s="859"/>
      <c r="DR8" s="859"/>
      <c r="DS8" s="859"/>
      <c r="DT8" s="859"/>
      <c r="DU8" s="859"/>
      <c r="DV8" s="859"/>
      <c r="DW8" s="859"/>
      <c r="DX8" s="859"/>
      <c r="DY8" s="859"/>
      <c r="DZ8" s="859"/>
      <c r="EA8" s="859"/>
      <c r="EB8" s="859"/>
      <c r="EC8" s="859">
        <v>0</v>
      </c>
      <c r="ED8" s="859"/>
      <c r="EE8" s="859"/>
      <c r="EF8" s="859"/>
      <c r="EG8" s="859"/>
      <c r="EH8" s="859"/>
      <c r="EI8" s="859"/>
      <c r="EJ8" s="859"/>
      <c r="EK8" s="859"/>
      <c r="EL8" s="859"/>
      <c r="EM8" s="859"/>
      <c r="EN8" s="859"/>
      <c r="EO8" s="859"/>
      <c r="EP8" s="859"/>
      <c r="EQ8" s="859"/>
      <c r="ER8" s="859"/>
      <c r="ES8" s="859"/>
      <c r="ET8" s="859"/>
      <c r="EU8" s="859"/>
      <c r="EV8" s="859"/>
      <c r="EW8" s="859"/>
      <c r="EX8" s="859"/>
      <c r="EY8" s="861"/>
    </row>
    <row r="9" spans="1:155" s="62" customFormat="1">
      <c r="A9" s="61"/>
      <c r="B9" s="862" t="s">
        <v>162</v>
      </c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  <c r="X9" s="862"/>
      <c r="Y9" s="862"/>
      <c r="Z9" s="862"/>
      <c r="AA9" s="862"/>
      <c r="AB9" s="862"/>
      <c r="AC9" s="862"/>
      <c r="AD9" s="862"/>
      <c r="AE9" s="862"/>
      <c r="AF9" s="862"/>
      <c r="AG9" s="862"/>
      <c r="AH9" s="862"/>
      <c r="AI9" s="862"/>
      <c r="AJ9" s="862"/>
      <c r="AK9" s="862"/>
      <c r="AL9" s="862"/>
      <c r="AM9" s="862"/>
      <c r="AN9" s="862"/>
      <c r="AO9" s="862"/>
      <c r="AP9" s="862"/>
      <c r="AQ9" s="862"/>
      <c r="AR9" s="862"/>
      <c r="AS9" s="862"/>
      <c r="AT9" s="862"/>
      <c r="AU9" s="862"/>
      <c r="AV9" s="862"/>
      <c r="AW9" s="862"/>
      <c r="AX9" s="862"/>
      <c r="AY9" s="862"/>
      <c r="AZ9" s="685"/>
      <c r="BA9" s="575"/>
      <c r="BB9" s="575"/>
      <c r="BC9" s="575"/>
      <c r="BD9" s="575"/>
      <c r="BE9" s="575"/>
      <c r="BF9" s="575"/>
      <c r="BG9" s="680"/>
      <c r="BH9" s="860"/>
      <c r="BI9" s="853"/>
      <c r="BJ9" s="853"/>
      <c r="BK9" s="853"/>
      <c r="BL9" s="853"/>
      <c r="BM9" s="853"/>
      <c r="BN9" s="853"/>
      <c r="BO9" s="853"/>
      <c r="BP9" s="853"/>
      <c r="BQ9" s="853"/>
      <c r="BR9" s="853"/>
      <c r="BS9" s="853"/>
      <c r="BT9" s="853"/>
      <c r="BU9" s="853"/>
      <c r="BV9" s="853"/>
      <c r="BW9" s="853"/>
      <c r="BX9" s="853"/>
      <c r="BY9" s="853"/>
      <c r="BZ9" s="853"/>
      <c r="CA9" s="853"/>
      <c r="CB9" s="853"/>
      <c r="CC9" s="853"/>
      <c r="CD9" s="853"/>
      <c r="CE9" s="853"/>
      <c r="CF9" s="853"/>
      <c r="CG9" s="853"/>
      <c r="CH9" s="853"/>
      <c r="CI9" s="853"/>
      <c r="CJ9" s="853"/>
      <c r="CK9" s="853"/>
      <c r="CL9" s="853"/>
      <c r="CM9" s="853"/>
      <c r="CN9" s="853"/>
      <c r="CO9" s="853"/>
      <c r="CP9" s="853"/>
      <c r="CQ9" s="853"/>
      <c r="CR9" s="853"/>
      <c r="CS9" s="853"/>
      <c r="CT9" s="853"/>
      <c r="CU9" s="853"/>
      <c r="CV9" s="853"/>
      <c r="CW9" s="853"/>
      <c r="CX9" s="853"/>
      <c r="CY9" s="853"/>
      <c r="CZ9" s="853"/>
      <c r="DA9" s="853"/>
      <c r="DB9" s="853"/>
      <c r="DC9" s="853"/>
      <c r="DD9" s="853"/>
      <c r="DE9" s="853"/>
      <c r="DF9" s="853"/>
      <c r="DG9" s="853"/>
      <c r="DH9" s="853"/>
      <c r="DI9" s="853"/>
      <c r="DJ9" s="853"/>
      <c r="DK9" s="853"/>
      <c r="DL9" s="853"/>
      <c r="DM9" s="853"/>
      <c r="DN9" s="853"/>
      <c r="DO9" s="853"/>
      <c r="DP9" s="853"/>
      <c r="DQ9" s="853"/>
      <c r="DR9" s="853"/>
      <c r="DS9" s="853"/>
      <c r="DT9" s="853"/>
      <c r="DU9" s="853"/>
      <c r="DV9" s="853"/>
      <c r="DW9" s="853"/>
      <c r="DX9" s="853"/>
      <c r="DY9" s="853"/>
      <c r="DZ9" s="853"/>
      <c r="EA9" s="853"/>
      <c r="EB9" s="853"/>
      <c r="EC9" s="853"/>
      <c r="ED9" s="853"/>
      <c r="EE9" s="853"/>
      <c r="EF9" s="853"/>
      <c r="EG9" s="853"/>
      <c r="EH9" s="853"/>
      <c r="EI9" s="853"/>
      <c r="EJ9" s="853"/>
      <c r="EK9" s="853"/>
      <c r="EL9" s="853"/>
      <c r="EM9" s="853"/>
      <c r="EN9" s="853"/>
      <c r="EO9" s="853"/>
      <c r="EP9" s="853"/>
      <c r="EQ9" s="853"/>
      <c r="ER9" s="853"/>
      <c r="ES9" s="853"/>
      <c r="ET9" s="853"/>
      <c r="EU9" s="853"/>
      <c r="EV9" s="853"/>
      <c r="EW9" s="853"/>
      <c r="EX9" s="853"/>
      <c r="EY9" s="854"/>
    </row>
    <row r="10" spans="1:155" s="62" customFormat="1" ht="18.75" customHeight="1">
      <c r="A10" s="61"/>
      <c r="B10" s="862" t="s">
        <v>163</v>
      </c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862"/>
      <c r="AR10" s="862"/>
      <c r="AS10" s="862"/>
      <c r="AT10" s="862"/>
      <c r="AU10" s="862"/>
      <c r="AV10" s="862"/>
      <c r="AW10" s="862"/>
      <c r="AX10" s="862"/>
      <c r="AY10" s="862"/>
      <c r="AZ10" s="684">
        <v>3410</v>
      </c>
      <c r="BA10" s="677"/>
      <c r="BB10" s="677"/>
      <c r="BC10" s="677"/>
      <c r="BD10" s="677"/>
      <c r="BE10" s="677"/>
      <c r="BF10" s="677"/>
      <c r="BG10" s="678"/>
      <c r="BH10" s="860">
        <v>0</v>
      </c>
      <c r="BI10" s="853"/>
      <c r="BJ10" s="853"/>
      <c r="BK10" s="853"/>
      <c r="BL10" s="853"/>
      <c r="BM10" s="853"/>
      <c r="BN10" s="853"/>
      <c r="BO10" s="853"/>
      <c r="BP10" s="853"/>
      <c r="BQ10" s="853"/>
      <c r="BR10" s="853"/>
      <c r="BS10" s="853"/>
      <c r="BT10" s="853"/>
      <c r="BU10" s="853"/>
      <c r="BV10" s="853"/>
      <c r="BW10" s="853"/>
      <c r="BX10" s="853"/>
      <c r="BY10" s="853"/>
      <c r="BZ10" s="853"/>
      <c r="CA10" s="853"/>
      <c r="CB10" s="853"/>
      <c r="CC10" s="853"/>
      <c r="CD10" s="853"/>
      <c r="CE10" s="853">
        <v>0</v>
      </c>
      <c r="CF10" s="853"/>
      <c r="CG10" s="853"/>
      <c r="CH10" s="853"/>
      <c r="CI10" s="853"/>
      <c r="CJ10" s="853"/>
      <c r="CK10" s="853"/>
      <c r="CL10" s="853"/>
      <c r="CM10" s="853"/>
      <c r="CN10" s="853"/>
      <c r="CO10" s="853"/>
      <c r="CP10" s="853"/>
      <c r="CQ10" s="853"/>
      <c r="CR10" s="853"/>
      <c r="CS10" s="853"/>
      <c r="CT10" s="853"/>
      <c r="CU10" s="853"/>
      <c r="CV10" s="853"/>
      <c r="CW10" s="853"/>
      <c r="CX10" s="853"/>
      <c r="CY10" s="853"/>
      <c r="CZ10" s="853"/>
      <c r="DA10" s="853"/>
      <c r="DB10" s="853"/>
      <c r="DC10" s="853"/>
      <c r="DD10" s="853">
        <v>0</v>
      </c>
      <c r="DE10" s="853"/>
      <c r="DF10" s="853"/>
      <c r="DG10" s="853"/>
      <c r="DH10" s="853"/>
      <c r="DI10" s="853"/>
      <c r="DJ10" s="853"/>
      <c r="DK10" s="853"/>
      <c r="DL10" s="853"/>
      <c r="DM10" s="853"/>
      <c r="DN10" s="853"/>
      <c r="DO10" s="853"/>
      <c r="DP10" s="853"/>
      <c r="DQ10" s="853"/>
      <c r="DR10" s="853"/>
      <c r="DS10" s="853"/>
      <c r="DT10" s="853"/>
      <c r="DU10" s="853"/>
      <c r="DV10" s="853"/>
      <c r="DW10" s="853"/>
      <c r="DX10" s="853"/>
      <c r="DY10" s="853"/>
      <c r="DZ10" s="853"/>
      <c r="EA10" s="853"/>
      <c r="EB10" s="853"/>
      <c r="EC10" s="853">
        <v>0</v>
      </c>
      <c r="ED10" s="853"/>
      <c r="EE10" s="853"/>
      <c r="EF10" s="853"/>
      <c r="EG10" s="853"/>
      <c r="EH10" s="853"/>
      <c r="EI10" s="853"/>
      <c r="EJ10" s="853"/>
      <c r="EK10" s="853"/>
      <c r="EL10" s="853"/>
      <c r="EM10" s="853"/>
      <c r="EN10" s="853"/>
      <c r="EO10" s="853"/>
      <c r="EP10" s="853"/>
      <c r="EQ10" s="853"/>
      <c r="ER10" s="853"/>
      <c r="ES10" s="853"/>
      <c r="ET10" s="853"/>
      <c r="EU10" s="853"/>
      <c r="EV10" s="853"/>
      <c r="EW10" s="853"/>
      <c r="EX10" s="853"/>
      <c r="EY10" s="854"/>
    </row>
    <row r="11" spans="1:155" s="32" customFormat="1" ht="18.75" customHeight="1">
      <c r="A11" s="63"/>
      <c r="B11" s="855" t="s">
        <v>164</v>
      </c>
      <c r="C11" s="855"/>
      <c r="D11" s="855"/>
      <c r="E11" s="855"/>
      <c r="F11" s="855"/>
      <c r="G11" s="855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685"/>
      <c r="BA11" s="575"/>
      <c r="BB11" s="575"/>
      <c r="BC11" s="575"/>
      <c r="BD11" s="575"/>
      <c r="BE11" s="575"/>
      <c r="BF11" s="575"/>
      <c r="BG11" s="680"/>
      <c r="BH11" s="860"/>
      <c r="BI11" s="853"/>
      <c r="BJ11" s="853"/>
      <c r="BK11" s="853"/>
      <c r="BL11" s="853"/>
      <c r="BM11" s="853"/>
      <c r="BN11" s="853"/>
      <c r="BO11" s="853"/>
      <c r="BP11" s="853"/>
      <c r="BQ11" s="853"/>
      <c r="BR11" s="853"/>
      <c r="BS11" s="853"/>
      <c r="BT11" s="853"/>
      <c r="BU11" s="853"/>
      <c r="BV11" s="853"/>
      <c r="BW11" s="853"/>
      <c r="BX11" s="853"/>
      <c r="BY11" s="853"/>
      <c r="BZ11" s="853"/>
      <c r="CA11" s="853"/>
      <c r="CB11" s="853"/>
      <c r="CC11" s="853"/>
      <c r="CD11" s="853"/>
      <c r="CE11" s="853"/>
      <c r="CF11" s="853"/>
      <c r="CG11" s="853"/>
      <c r="CH11" s="853"/>
      <c r="CI11" s="853"/>
      <c r="CJ11" s="853"/>
      <c r="CK11" s="853"/>
      <c r="CL11" s="853"/>
      <c r="CM11" s="853"/>
      <c r="CN11" s="853"/>
      <c r="CO11" s="853"/>
      <c r="CP11" s="853"/>
      <c r="CQ11" s="853"/>
      <c r="CR11" s="853"/>
      <c r="CS11" s="853"/>
      <c r="CT11" s="853"/>
      <c r="CU11" s="853"/>
      <c r="CV11" s="853"/>
      <c r="CW11" s="853"/>
      <c r="CX11" s="853"/>
      <c r="CY11" s="853"/>
      <c r="CZ11" s="853"/>
      <c r="DA11" s="853"/>
      <c r="DB11" s="853"/>
      <c r="DC11" s="853"/>
      <c r="DD11" s="853"/>
      <c r="DE11" s="853"/>
      <c r="DF11" s="853"/>
      <c r="DG11" s="853"/>
      <c r="DH11" s="853"/>
      <c r="DI11" s="853"/>
      <c r="DJ11" s="853"/>
      <c r="DK11" s="853"/>
      <c r="DL11" s="853"/>
      <c r="DM11" s="853"/>
      <c r="DN11" s="853"/>
      <c r="DO11" s="853"/>
      <c r="DP11" s="853"/>
      <c r="DQ11" s="853"/>
      <c r="DR11" s="853"/>
      <c r="DS11" s="853"/>
      <c r="DT11" s="853"/>
      <c r="DU11" s="853"/>
      <c r="DV11" s="853"/>
      <c r="DW11" s="853"/>
      <c r="DX11" s="853"/>
      <c r="DY11" s="853"/>
      <c r="DZ11" s="853"/>
      <c r="EA11" s="853"/>
      <c r="EB11" s="853"/>
      <c r="EC11" s="853"/>
      <c r="ED11" s="853"/>
      <c r="EE11" s="853"/>
      <c r="EF11" s="853"/>
      <c r="EG11" s="853"/>
      <c r="EH11" s="853"/>
      <c r="EI11" s="853"/>
      <c r="EJ11" s="853"/>
      <c r="EK11" s="853"/>
      <c r="EL11" s="853"/>
      <c r="EM11" s="853"/>
      <c r="EN11" s="853"/>
      <c r="EO11" s="853"/>
      <c r="EP11" s="853"/>
      <c r="EQ11" s="853"/>
      <c r="ER11" s="853"/>
      <c r="ES11" s="853"/>
      <c r="ET11" s="853"/>
      <c r="EU11" s="853"/>
      <c r="EV11" s="853"/>
      <c r="EW11" s="853"/>
      <c r="EX11" s="853"/>
      <c r="EY11" s="854"/>
    </row>
    <row r="12" spans="1:155" s="32" customFormat="1" ht="18.75" customHeight="1">
      <c r="A12" s="63"/>
      <c r="B12" s="855" t="s">
        <v>165</v>
      </c>
      <c r="C12" s="855"/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  <c r="AZ12" s="689">
        <v>3420</v>
      </c>
      <c r="BA12" s="687"/>
      <c r="BB12" s="687"/>
      <c r="BC12" s="687"/>
      <c r="BD12" s="687"/>
      <c r="BE12" s="687"/>
      <c r="BF12" s="687"/>
      <c r="BG12" s="690"/>
      <c r="BH12" s="860">
        <v>0</v>
      </c>
      <c r="BI12" s="853"/>
      <c r="BJ12" s="853"/>
      <c r="BK12" s="853"/>
      <c r="BL12" s="853"/>
      <c r="BM12" s="853"/>
      <c r="BN12" s="853"/>
      <c r="BO12" s="853"/>
      <c r="BP12" s="853"/>
      <c r="BQ12" s="853"/>
      <c r="BR12" s="853"/>
      <c r="BS12" s="853"/>
      <c r="BT12" s="853"/>
      <c r="BU12" s="853"/>
      <c r="BV12" s="853"/>
      <c r="BW12" s="853"/>
      <c r="BX12" s="853"/>
      <c r="BY12" s="853"/>
      <c r="BZ12" s="853"/>
      <c r="CA12" s="853"/>
      <c r="CB12" s="853"/>
      <c r="CC12" s="853"/>
      <c r="CD12" s="853"/>
      <c r="CE12" s="853">
        <v>0</v>
      </c>
      <c r="CF12" s="853"/>
      <c r="CG12" s="853"/>
      <c r="CH12" s="853"/>
      <c r="CI12" s="853"/>
      <c r="CJ12" s="853"/>
      <c r="CK12" s="853"/>
      <c r="CL12" s="853"/>
      <c r="CM12" s="853"/>
      <c r="CN12" s="853"/>
      <c r="CO12" s="853"/>
      <c r="CP12" s="853"/>
      <c r="CQ12" s="853"/>
      <c r="CR12" s="853"/>
      <c r="CS12" s="853"/>
      <c r="CT12" s="853"/>
      <c r="CU12" s="853"/>
      <c r="CV12" s="853"/>
      <c r="CW12" s="853"/>
      <c r="CX12" s="853"/>
      <c r="CY12" s="853"/>
      <c r="CZ12" s="853"/>
      <c r="DA12" s="853"/>
      <c r="DB12" s="853"/>
      <c r="DC12" s="853"/>
      <c r="DD12" s="853">
        <v>0</v>
      </c>
      <c r="DE12" s="853"/>
      <c r="DF12" s="853"/>
      <c r="DG12" s="853"/>
      <c r="DH12" s="853"/>
      <c r="DI12" s="853"/>
      <c r="DJ12" s="853"/>
      <c r="DK12" s="853"/>
      <c r="DL12" s="853"/>
      <c r="DM12" s="853"/>
      <c r="DN12" s="853"/>
      <c r="DO12" s="853"/>
      <c r="DP12" s="853"/>
      <c r="DQ12" s="853"/>
      <c r="DR12" s="853"/>
      <c r="DS12" s="853"/>
      <c r="DT12" s="853"/>
      <c r="DU12" s="853"/>
      <c r="DV12" s="853"/>
      <c r="DW12" s="853"/>
      <c r="DX12" s="853"/>
      <c r="DY12" s="853"/>
      <c r="DZ12" s="853"/>
      <c r="EA12" s="853"/>
      <c r="EB12" s="853"/>
      <c r="EC12" s="853">
        <v>0</v>
      </c>
      <c r="ED12" s="853"/>
      <c r="EE12" s="853"/>
      <c r="EF12" s="853"/>
      <c r="EG12" s="853"/>
      <c r="EH12" s="853"/>
      <c r="EI12" s="853"/>
      <c r="EJ12" s="853"/>
      <c r="EK12" s="853"/>
      <c r="EL12" s="853"/>
      <c r="EM12" s="853"/>
      <c r="EN12" s="853"/>
      <c r="EO12" s="853"/>
      <c r="EP12" s="853"/>
      <c r="EQ12" s="853"/>
      <c r="ER12" s="853"/>
      <c r="ES12" s="853"/>
      <c r="ET12" s="853"/>
      <c r="EU12" s="853"/>
      <c r="EV12" s="853"/>
      <c r="EW12" s="853"/>
      <c r="EX12" s="853"/>
      <c r="EY12" s="854"/>
    </row>
    <row r="13" spans="1:155" s="62" customFormat="1" ht="18.75" customHeight="1" thickBot="1">
      <c r="A13" s="61"/>
      <c r="B13" s="862" t="s">
        <v>166</v>
      </c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2"/>
      <c r="Y13" s="862"/>
      <c r="Z13" s="862"/>
      <c r="AA13" s="862"/>
      <c r="AB13" s="862"/>
      <c r="AC13" s="862"/>
      <c r="AD13" s="862"/>
      <c r="AE13" s="862"/>
      <c r="AF13" s="862"/>
      <c r="AG13" s="862"/>
      <c r="AH13" s="862"/>
      <c r="AI13" s="862"/>
      <c r="AJ13" s="862"/>
      <c r="AK13" s="862"/>
      <c r="AL13" s="862"/>
      <c r="AM13" s="862"/>
      <c r="AN13" s="862"/>
      <c r="AO13" s="862"/>
      <c r="AP13" s="862"/>
      <c r="AQ13" s="862"/>
      <c r="AR13" s="862"/>
      <c r="AS13" s="862"/>
      <c r="AT13" s="862"/>
      <c r="AU13" s="862"/>
      <c r="AV13" s="862"/>
      <c r="AW13" s="862"/>
      <c r="AX13" s="862"/>
      <c r="AY13" s="862"/>
      <c r="AZ13" s="685" t="s">
        <v>446</v>
      </c>
      <c r="BA13" s="575"/>
      <c r="BB13" s="575"/>
      <c r="BC13" s="575"/>
      <c r="BD13" s="575"/>
      <c r="BE13" s="575"/>
      <c r="BF13" s="575"/>
      <c r="BG13" s="680"/>
      <c r="BH13" s="865">
        <v>0</v>
      </c>
      <c r="BI13" s="863"/>
      <c r="BJ13" s="863"/>
      <c r="BK13" s="863"/>
      <c r="BL13" s="863"/>
      <c r="BM13" s="863"/>
      <c r="BN13" s="863"/>
      <c r="BO13" s="863"/>
      <c r="BP13" s="863"/>
      <c r="BQ13" s="863"/>
      <c r="BR13" s="863"/>
      <c r="BS13" s="863"/>
      <c r="BT13" s="863"/>
      <c r="BU13" s="863"/>
      <c r="BV13" s="863"/>
      <c r="BW13" s="863"/>
      <c r="BX13" s="863"/>
      <c r="BY13" s="863"/>
      <c r="BZ13" s="863"/>
      <c r="CA13" s="863"/>
      <c r="CB13" s="863"/>
      <c r="CC13" s="863"/>
      <c r="CD13" s="863"/>
      <c r="CE13" s="863">
        <v>0</v>
      </c>
      <c r="CF13" s="863"/>
      <c r="CG13" s="863"/>
      <c r="CH13" s="863"/>
      <c r="CI13" s="863"/>
      <c r="CJ13" s="863"/>
      <c r="CK13" s="863"/>
      <c r="CL13" s="863"/>
      <c r="CM13" s="863"/>
      <c r="CN13" s="863"/>
      <c r="CO13" s="863"/>
      <c r="CP13" s="863"/>
      <c r="CQ13" s="863"/>
      <c r="CR13" s="863"/>
      <c r="CS13" s="863"/>
      <c r="CT13" s="863"/>
      <c r="CU13" s="863"/>
      <c r="CV13" s="863"/>
      <c r="CW13" s="863"/>
      <c r="CX13" s="863"/>
      <c r="CY13" s="863"/>
      <c r="CZ13" s="863"/>
      <c r="DA13" s="863"/>
      <c r="DB13" s="863"/>
      <c r="DC13" s="863"/>
      <c r="DD13" s="863">
        <v>0</v>
      </c>
      <c r="DE13" s="863"/>
      <c r="DF13" s="863"/>
      <c r="DG13" s="863"/>
      <c r="DH13" s="863"/>
      <c r="DI13" s="863"/>
      <c r="DJ13" s="863"/>
      <c r="DK13" s="863"/>
      <c r="DL13" s="863"/>
      <c r="DM13" s="863"/>
      <c r="DN13" s="863"/>
      <c r="DO13" s="863"/>
      <c r="DP13" s="863"/>
      <c r="DQ13" s="863"/>
      <c r="DR13" s="863"/>
      <c r="DS13" s="863"/>
      <c r="DT13" s="863"/>
      <c r="DU13" s="863"/>
      <c r="DV13" s="863"/>
      <c r="DW13" s="863"/>
      <c r="DX13" s="863"/>
      <c r="DY13" s="863"/>
      <c r="DZ13" s="863"/>
      <c r="EA13" s="863"/>
      <c r="EB13" s="863"/>
      <c r="EC13" s="863">
        <v>0</v>
      </c>
      <c r="ED13" s="863"/>
      <c r="EE13" s="863"/>
      <c r="EF13" s="863"/>
      <c r="EG13" s="863"/>
      <c r="EH13" s="863"/>
      <c r="EI13" s="863"/>
      <c r="EJ13" s="863"/>
      <c r="EK13" s="863"/>
      <c r="EL13" s="863"/>
      <c r="EM13" s="863"/>
      <c r="EN13" s="863"/>
      <c r="EO13" s="863"/>
      <c r="EP13" s="863"/>
      <c r="EQ13" s="863"/>
      <c r="ER13" s="863"/>
      <c r="ES13" s="863"/>
      <c r="ET13" s="863"/>
      <c r="EU13" s="863"/>
      <c r="EV13" s="863"/>
      <c r="EW13" s="863"/>
      <c r="EX13" s="863"/>
      <c r="EY13" s="864"/>
    </row>
    <row r="14" spans="1:155" s="32" customFormat="1" ht="12">
      <c r="A14" s="60"/>
      <c r="B14" s="857" t="s">
        <v>136</v>
      </c>
      <c r="C14" s="857"/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857"/>
      <c r="Y14" s="857"/>
      <c r="Z14" s="857"/>
      <c r="AA14" s="857"/>
      <c r="AB14" s="857"/>
      <c r="AC14" s="857"/>
      <c r="AD14" s="857"/>
      <c r="AE14" s="857"/>
      <c r="AF14" s="857"/>
      <c r="AG14" s="857"/>
      <c r="AH14" s="857"/>
      <c r="AI14" s="857"/>
      <c r="AJ14" s="857"/>
      <c r="AK14" s="857"/>
      <c r="AL14" s="857"/>
      <c r="AM14" s="857"/>
      <c r="AN14" s="857"/>
      <c r="AO14" s="857"/>
      <c r="AP14" s="857"/>
      <c r="AQ14" s="857"/>
      <c r="AR14" s="857"/>
      <c r="AS14" s="857"/>
      <c r="AT14" s="857"/>
      <c r="AU14" s="857"/>
      <c r="AV14" s="857"/>
      <c r="AW14" s="857"/>
      <c r="AX14" s="857"/>
      <c r="AY14" s="857"/>
      <c r="AZ14" s="684" t="s">
        <v>447</v>
      </c>
      <c r="BA14" s="677"/>
      <c r="BB14" s="677"/>
      <c r="BC14" s="677"/>
      <c r="BD14" s="677"/>
      <c r="BE14" s="677"/>
      <c r="BF14" s="677"/>
      <c r="BG14" s="678"/>
      <c r="BH14" s="858">
        <v>0</v>
      </c>
      <c r="BI14" s="859"/>
      <c r="BJ14" s="859"/>
      <c r="BK14" s="859"/>
      <c r="BL14" s="859"/>
      <c r="BM14" s="859"/>
      <c r="BN14" s="859"/>
      <c r="BO14" s="859"/>
      <c r="BP14" s="859"/>
      <c r="BQ14" s="859"/>
      <c r="BR14" s="859"/>
      <c r="BS14" s="859"/>
      <c r="BT14" s="859"/>
      <c r="BU14" s="859"/>
      <c r="BV14" s="859"/>
      <c r="BW14" s="859"/>
      <c r="BX14" s="859"/>
      <c r="BY14" s="859"/>
      <c r="BZ14" s="859"/>
      <c r="CA14" s="859"/>
      <c r="CB14" s="859"/>
      <c r="CC14" s="859"/>
      <c r="CD14" s="859"/>
      <c r="CE14" s="838">
        <v>0</v>
      </c>
      <c r="CF14" s="839"/>
      <c r="CG14" s="839"/>
      <c r="CH14" s="839"/>
      <c r="CI14" s="839"/>
      <c r="CJ14" s="839"/>
      <c r="CK14" s="839"/>
      <c r="CL14" s="839"/>
      <c r="CM14" s="839"/>
      <c r="CN14" s="839"/>
      <c r="CO14" s="839"/>
      <c r="CP14" s="839"/>
      <c r="CQ14" s="839"/>
      <c r="CR14" s="839"/>
      <c r="CS14" s="839"/>
      <c r="CT14" s="839"/>
      <c r="CU14" s="839"/>
      <c r="CV14" s="839"/>
      <c r="CW14" s="839"/>
      <c r="CX14" s="839"/>
      <c r="CY14" s="839"/>
      <c r="CZ14" s="839"/>
      <c r="DA14" s="839"/>
      <c r="DB14" s="839"/>
      <c r="DC14" s="840"/>
      <c r="DD14" s="838">
        <v>0</v>
      </c>
      <c r="DE14" s="839"/>
      <c r="DF14" s="839"/>
      <c r="DG14" s="839"/>
      <c r="DH14" s="839"/>
      <c r="DI14" s="839"/>
      <c r="DJ14" s="839"/>
      <c r="DK14" s="839"/>
      <c r="DL14" s="839"/>
      <c r="DM14" s="839"/>
      <c r="DN14" s="839"/>
      <c r="DO14" s="839"/>
      <c r="DP14" s="839"/>
      <c r="DQ14" s="839"/>
      <c r="DR14" s="839"/>
      <c r="DS14" s="839"/>
      <c r="DT14" s="839"/>
      <c r="DU14" s="839"/>
      <c r="DV14" s="839"/>
      <c r="DW14" s="839"/>
      <c r="DX14" s="839"/>
      <c r="DY14" s="839"/>
      <c r="DZ14" s="839"/>
      <c r="EA14" s="839"/>
      <c r="EB14" s="840"/>
      <c r="EC14" s="838">
        <v>0</v>
      </c>
      <c r="ED14" s="839"/>
      <c r="EE14" s="839"/>
      <c r="EF14" s="839"/>
      <c r="EG14" s="839"/>
      <c r="EH14" s="839"/>
      <c r="EI14" s="839"/>
      <c r="EJ14" s="839"/>
      <c r="EK14" s="839"/>
      <c r="EL14" s="839"/>
      <c r="EM14" s="839"/>
      <c r="EN14" s="839"/>
      <c r="EO14" s="839"/>
      <c r="EP14" s="839"/>
      <c r="EQ14" s="839"/>
      <c r="ER14" s="839"/>
      <c r="ES14" s="839"/>
      <c r="ET14" s="839"/>
      <c r="EU14" s="839"/>
      <c r="EV14" s="839"/>
      <c r="EW14" s="839"/>
      <c r="EX14" s="839"/>
      <c r="EY14" s="871"/>
    </row>
    <row r="15" spans="1:155" s="32" customFormat="1" ht="30" customHeight="1">
      <c r="A15" s="874" t="s">
        <v>448</v>
      </c>
      <c r="B15" s="875"/>
      <c r="C15" s="875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5"/>
      <c r="U15" s="875"/>
      <c r="V15" s="875"/>
      <c r="W15" s="875"/>
      <c r="X15" s="875"/>
      <c r="Y15" s="875"/>
      <c r="Z15" s="875"/>
      <c r="AA15" s="875"/>
      <c r="AB15" s="875"/>
      <c r="AC15" s="875"/>
      <c r="AD15" s="875"/>
      <c r="AE15" s="875"/>
      <c r="AF15" s="875"/>
      <c r="AG15" s="875"/>
      <c r="AH15" s="875"/>
      <c r="AI15" s="875"/>
      <c r="AJ15" s="875"/>
      <c r="AK15" s="875"/>
      <c r="AL15" s="875"/>
      <c r="AM15" s="875"/>
      <c r="AN15" s="875"/>
      <c r="AO15" s="875"/>
      <c r="AP15" s="875"/>
      <c r="AQ15" s="875"/>
      <c r="AR15" s="875"/>
      <c r="AS15" s="875"/>
      <c r="AT15" s="875"/>
      <c r="AU15" s="875"/>
      <c r="AV15" s="875"/>
      <c r="AW15" s="875"/>
      <c r="AX15" s="875"/>
      <c r="AY15" s="875"/>
      <c r="AZ15" s="866"/>
      <c r="BA15" s="867"/>
      <c r="BB15" s="867"/>
      <c r="BC15" s="867"/>
      <c r="BD15" s="867"/>
      <c r="BE15" s="867"/>
      <c r="BF15" s="867"/>
      <c r="BG15" s="868"/>
      <c r="BH15" s="860"/>
      <c r="BI15" s="853"/>
      <c r="BJ15" s="853"/>
      <c r="BK15" s="853"/>
      <c r="BL15" s="853"/>
      <c r="BM15" s="853"/>
      <c r="BN15" s="853"/>
      <c r="BO15" s="853"/>
      <c r="BP15" s="853"/>
      <c r="BQ15" s="853"/>
      <c r="BR15" s="853"/>
      <c r="BS15" s="853"/>
      <c r="BT15" s="853"/>
      <c r="BU15" s="853"/>
      <c r="BV15" s="853"/>
      <c r="BW15" s="853"/>
      <c r="BX15" s="853"/>
      <c r="BY15" s="853"/>
      <c r="BZ15" s="853"/>
      <c r="CA15" s="853"/>
      <c r="CB15" s="853"/>
      <c r="CC15" s="853"/>
      <c r="CD15" s="853"/>
      <c r="CE15" s="841"/>
      <c r="CF15" s="842"/>
      <c r="CG15" s="842"/>
      <c r="CH15" s="842"/>
      <c r="CI15" s="842"/>
      <c r="CJ15" s="842"/>
      <c r="CK15" s="842"/>
      <c r="CL15" s="842"/>
      <c r="CM15" s="842"/>
      <c r="CN15" s="842"/>
      <c r="CO15" s="842"/>
      <c r="CP15" s="842"/>
      <c r="CQ15" s="842"/>
      <c r="CR15" s="842"/>
      <c r="CS15" s="842"/>
      <c r="CT15" s="842"/>
      <c r="CU15" s="842"/>
      <c r="CV15" s="842"/>
      <c r="CW15" s="842"/>
      <c r="CX15" s="842"/>
      <c r="CY15" s="842"/>
      <c r="CZ15" s="842"/>
      <c r="DA15" s="842"/>
      <c r="DB15" s="842"/>
      <c r="DC15" s="843"/>
      <c r="DD15" s="841"/>
      <c r="DE15" s="842"/>
      <c r="DF15" s="842"/>
      <c r="DG15" s="842"/>
      <c r="DH15" s="842"/>
      <c r="DI15" s="842"/>
      <c r="DJ15" s="842"/>
      <c r="DK15" s="842"/>
      <c r="DL15" s="842"/>
      <c r="DM15" s="842"/>
      <c r="DN15" s="842"/>
      <c r="DO15" s="842"/>
      <c r="DP15" s="842"/>
      <c r="DQ15" s="842"/>
      <c r="DR15" s="842"/>
      <c r="DS15" s="842"/>
      <c r="DT15" s="842"/>
      <c r="DU15" s="842"/>
      <c r="DV15" s="842"/>
      <c r="DW15" s="842"/>
      <c r="DX15" s="842"/>
      <c r="DY15" s="842"/>
      <c r="DZ15" s="842"/>
      <c r="EA15" s="842"/>
      <c r="EB15" s="843"/>
      <c r="EC15" s="841"/>
      <c r="ED15" s="842"/>
      <c r="EE15" s="842"/>
      <c r="EF15" s="842"/>
      <c r="EG15" s="842"/>
      <c r="EH15" s="842"/>
      <c r="EI15" s="842"/>
      <c r="EJ15" s="842"/>
      <c r="EK15" s="842"/>
      <c r="EL15" s="842"/>
      <c r="EM15" s="842"/>
      <c r="EN15" s="842"/>
      <c r="EO15" s="842"/>
      <c r="EP15" s="842"/>
      <c r="EQ15" s="842"/>
      <c r="ER15" s="842"/>
      <c r="ES15" s="842"/>
      <c r="ET15" s="842"/>
      <c r="EU15" s="842"/>
      <c r="EV15" s="842"/>
      <c r="EW15" s="842"/>
      <c r="EX15" s="842"/>
      <c r="EY15" s="872"/>
    </row>
    <row r="16" spans="1:155" s="62" customFormat="1">
      <c r="A16" s="61"/>
      <c r="B16" s="862" t="s">
        <v>162</v>
      </c>
      <c r="C16" s="862"/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  <c r="R16" s="862"/>
      <c r="S16" s="862"/>
      <c r="T16" s="862"/>
      <c r="U16" s="862"/>
      <c r="V16" s="862"/>
      <c r="W16" s="862"/>
      <c r="X16" s="862"/>
      <c r="Y16" s="862"/>
      <c r="Z16" s="862"/>
      <c r="AA16" s="862"/>
      <c r="AB16" s="862"/>
      <c r="AC16" s="862"/>
      <c r="AD16" s="862"/>
      <c r="AE16" s="862"/>
      <c r="AF16" s="862"/>
      <c r="AG16" s="862"/>
      <c r="AH16" s="862"/>
      <c r="AI16" s="862"/>
      <c r="AJ16" s="862"/>
      <c r="AK16" s="862"/>
      <c r="AL16" s="862"/>
      <c r="AM16" s="862"/>
      <c r="AN16" s="862"/>
      <c r="AO16" s="862"/>
      <c r="AP16" s="862"/>
      <c r="AQ16" s="862"/>
      <c r="AR16" s="862"/>
      <c r="AS16" s="862"/>
      <c r="AT16" s="862"/>
      <c r="AU16" s="862"/>
      <c r="AV16" s="862"/>
      <c r="AW16" s="862"/>
      <c r="AX16" s="862"/>
      <c r="AY16" s="862"/>
      <c r="AZ16" s="685"/>
      <c r="BA16" s="575"/>
      <c r="BB16" s="575"/>
      <c r="BC16" s="575"/>
      <c r="BD16" s="575"/>
      <c r="BE16" s="575"/>
      <c r="BF16" s="575"/>
      <c r="BG16" s="680"/>
      <c r="BH16" s="860"/>
      <c r="BI16" s="853"/>
      <c r="BJ16" s="853"/>
      <c r="BK16" s="853"/>
      <c r="BL16" s="853"/>
      <c r="BM16" s="853"/>
      <c r="BN16" s="853"/>
      <c r="BO16" s="853"/>
      <c r="BP16" s="853"/>
      <c r="BQ16" s="853"/>
      <c r="BR16" s="853"/>
      <c r="BS16" s="853"/>
      <c r="BT16" s="853"/>
      <c r="BU16" s="853"/>
      <c r="BV16" s="853"/>
      <c r="BW16" s="853"/>
      <c r="BX16" s="853"/>
      <c r="BY16" s="853"/>
      <c r="BZ16" s="853"/>
      <c r="CA16" s="853"/>
      <c r="CB16" s="853"/>
      <c r="CC16" s="853"/>
      <c r="CD16" s="853"/>
      <c r="CE16" s="869"/>
      <c r="CF16" s="577"/>
      <c r="CG16" s="577"/>
      <c r="CH16" s="577"/>
      <c r="CI16" s="577"/>
      <c r="CJ16" s="577"/>
      <c r="CK16" s="577"/>
      <c r="CL16" s="577"/>
      <c r="CM16" s="577"/>
      <c r="CN16" s="577"/>
      <c r="CO16" s="577"/>
      <c r="CP16" s="577"/>
      <c r="CQ16" s="577"/>
      <c r="CR16" s="577"/>
      <c r="CS16" s="577"/>
      <c r="CT16" s="577"/>
      <c r="CU16" s="577"/>
      <c r="CV16" s="577"/>
      <c r="CW16" s="577"/>
      <c r="CX16" s="577"/>
      <c r="CY16" s="577"/>
      <c r="CZ16" s="577"/>
      <c r="DA16" s="577"/>
      <c r="DB16" s="577"/>
      <c r="DC16" s="870"/>
      <c r="DD16" s="869"/>
      <c r="DE16" s="577"/>
      <c r="DF16" s="577"/>
      <c r="DG16" s="577"/>
      <c r="DH16" s="577"/>
      <c r="DI16" s="577"/>
      <c r="DJ16" s="577"/>
      <c r="DK16" s="577"/>
      <c r="DL16" s="577"/>
      <c r="DM16" s="577"/>
      <c r="DN16" s="577"/>
      <c r="DO16" s="577"/>
      <c r="DP16" s="577"/>
      <c r="DQ16" s="577"/>
      <c r="DR16" s="577"/>
      <c r="DS16" s="577"/>
      <c r="DT16" s="577"/>
      <c r="DU16" s="577"/>
      <c r="DV16" s="577"/>
      <c r="DW16" s="577"/>
      <c r="DX16" s="577"/>
      <c r="DY16" s="577"/>
      <c r="DZ16" s="577"/>
      <c r="EA16" s="577"/>
      <c r="EB16" s="870"/>
      <c r="EC16" s="869"/>
      <c r="ED16" s="577"/>
      <c r="EE16" s="577"/>
      <c r="EF16" s="577"/>
      <c r="EG16" s="577"/>
      <c r="EH16" s="577"/>
      <c r="EI16" s="577"/>
      <c r="EJ16" s="577"/>
      <c r="EK16" s="577"/>
      <c r="EL16" s="577"/>
      <c r="EM16" s="577"/>
      <c r="EN16" s="577"/>
      <c r="EO16" s="577"/>
      <c r="EP16" s="577"/>
      <c r="EQ16" s="577"/>
      <c r="ER16" s="577"/>
      <c r="ES16" s="577"/>
      <c r="ET16" s="577"/>
      <c r="EU16" s="577"/>
      <c r="EV16" s="577"/>
      <c r="EW16" s="577"/>
      <c r="EX16" s="577"/>
      <c r="EY16" s="873"/>
    </row>
    <row r="17" spans="1:155" s="62" customFormat="1" ht="18.75" customHeight="1">
      <c r="A17" s="61"/>
      <c r="B17" s="862" t="s">
        <v>163</v>
      </c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2"/>
      <c r="AJ17" s="862"/>
      <c r="AK17" s="862"/>
      <c r="AL17" s="862"/>
      <c r="AM17" s="862"/>
      <c r="AN17" s="862"/>
      <c r="AO17" s="862"/>
      <c r="AP17" s="862"/>
      <c r="AQ17" s="862"/>
      <c r="AR17" s="862"/>
      <c r="AS17" s="862"/>
      <c r="AT17" s="862"/>
      <c r="AU17" s="862"/>
      <c r="AV17" s="862"/>
      <c r="AW17" s="862"/>
      <c r="AX17" s="862"/>
      <c r="AY17" s="862"/>
      <c r="AZ17" s="684" t="s">
        <v>449</v>
      </c>
      <c r="BA17" s="677"/>
      <c r="BB17" s="677"/>
      <c r="BC17" s="677"/>
      <c r="BD17" s="677"/>
      <c r="BE17" s="677"/>
      <c r="BF17" s="677"/>
      <c r="BG17" s="678"/>
      <c r="BH17" s="860"/>
      <c r="BI17" s="853"/>
      <c r="BJ17" s="853"/>
      <c r="BK17" s="853"/>
      <c r="BL17" s="853"/>
      <c r="BM17" s="853"/>
      <c r="BN17" s="853"/>
      <c r="BO17" s="853"/>
      <c r="BP17" s="853"/>
      <c r="BQ17" s="853"/>
      <c r="BR17" s="853"/>
      <c r="BS17" s="853"/>
      <c r="BT17" s="853"/>
      <c r="BU17" s="853"/>
      <c r="BV17" s="853"/>
      <c r="BW17" s="853"/>
      <c r="BX17" s="853"/>
      <c r="BY17" s="853"/>
      <c r="BZ17" s="853"/>
      <c r="CA17" s="853"/>
      <c r="CB17" s="853"/>
      <c r="CC17" s="853"/>
      <c r="CD17" s="853"/>
      <c r="CE17" s="853">
        <v>0</v>
      </c>
      <c r="CF17" s="853"/>
      <c r="CG17" s="853"/>
      <c r="CH17" s="853"/>
      <c r="CI17" s="853"/>
      <c r="CJ17" s="853"/>
      <c r="CK17" s="853"/>
      <c r="CL17" s="853"/>
      <c r="CM17" s="853"/>
      <c r="CN17" s="853"/>
      <c r="CO17" s="853"/>
      <c r="CP17" s="853"/>
      <c r="CQ17" s="853"/>
      <c r="CR17" s="853"/>
      <c r="CS17" s="853"/>
      <c r="CT17" s="853"/>
      <c r="CU17" s="853"/>
      <c r="CV17" s="853"/>
      <c r="CW17" s="853"/>
      <c r="CX17" s="853"/>
      <c r="CY17" s="853"/>
      <c r="CZ17" s="853"/>
      <c r="DA17" s="853"/>
      <c r="DB17" s="853"/>
      <c r="DC17" s="853"/>
      <c r="DD17" s="853">
        <v>0</v>
      </c>
      <c r="DE17" s="853"/>
      <c r="DF17" s="853"/>
      <c r="DG17" s="853"/>
      <c r="DH17" s="853"/>
      <c r="DI17" s="853"/>
      <c r="DJ17" s="853"/>
      <c r="DK17" s="853"/>
      <c r="DL17" s="853"/>
      <c r="DM17" s="853"/>
      <c r="DN17" s="853"/>
      <c r="DO17" s="853"/>
      <c r="DP17" s="853"/>
      <c r="DQ17" s="853"/>
      <c r="DR17" s="853"/>
      <c r="DS17" s="853"/>
      <c r="DT17" s="853"/>
      <c r="DU17" s="853"/>
      <c r="DV17" s="853"/>
      <c r="DW17" s="853"/>
      <c r="DX17" s="853"/>
      <c r="DY17" s="853"/>
      <c r="DZ17" s="853"/>
      <c r="EA17" s="853"/>
      <c r="EB17" s="853"/>
      <c r="EC17" s="853">
        <v>0</v>
      </c>
      <c r="ED17" s="853"/>
      <c r="EE17" s="853"/>
      <c r="EF17" s="853"/>
      <c r="EG17" s="853"/>
      <c r="EH17" s="853"/>
      <c r="EI17" s="853"/>
      <c r="EJ17" s="853"/>
      <c r="EK17" s="853"/>
      <c r="EL17" s="853"/>
      <c r="EM17" s="853"/>
      <c r="EN17" s="853"/>
      <c r="EO17" s="853"/>
      <c r="EP17" s="853"/>
      <c r="EQ17" s="853"/>
      <c r="ER17" s="853"/>
      <c r="ES17" s="853"/>
      <c r="ET17" s="853"/>
      <c r="EU17" s="853"/>
      <c r="EV17" s="853"/>
      <c r="EW17" s="853"/>
      <c r="EX17" s="853"/>
      <c r="EY17" s="854"/>
    </row>
    <row r="18" spans="1:155" s="32" customFormat="1" ht="18.75" customHeight="1">
      <c r="A18" s="63"/>
      <c r="B18" s="855" t="s">
        <v>164</v>
      </c>
      <c r="C18" s="855"/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855"/>
      <c r="W18" s="855"/>
      <c r="X18" s="855"/>
      <c r="Y18" s="855"/>
      <c r="Z18" s="855"/>
      <c r="AA18" s="855"/>
      <c r="AB18" s="855"/>
      <c r="AC18" s="855"/>
      <c r="AD18" s="855"/>
      <c r="AE18" s="855"/>
      <c r="AF18" s="855"/>
      <c r="AG18" s="855"/>
      <c r="AH18" s="855"/>
      <c r="AI18" s="855"/>
      <c r="AJ18" s="855"/>
      <c r="AK18" s="855"/>
      <c r="AL18" s="855"/>
      <c r="AM18" s="855"/>
      <c r="AN18" s="855"/>
      <c r="AO18" s="855"/>
      <c r="AP18" s="855"/>
      <c r="AQ18" s="855"/>
      <c r="AR18" s="855"/>
      <c r="AS18" s="855"/>
      <c r="AT18" s="855"/>
      <c r="AU18" s="855"/>
      <c r="AV18" s="855"/>
      <c r="AW18" s="855"/>
      <c r="AX18" s="855"/>
      <c r="AY18" s="855"/>
      <c r="AZ18" s="685"/>
      <c r="BA18" s="575"/>
      <c r="BB18" s="575"/>
      <c r="BC18" s="575"/>
      <c r="BD18" s="575"/>
      <c r="BE18" s="575"/>
      <c r="BF18" s="575"/>
      <c r="BG18" s="680"/>
      <c r="BH18" s="860">
        <v>0</v>
      </c>
      <c r="BI18" s="853"/>
      <c r="BJ18" s="853"/>
      <c r="BK18" s="853"/>
      <c r="BL18" s="853"/>
      <c r="BM18" s="853"/>
      <c r="BN18" s="853"/>
      <c r="BO18" s="853"/>
      <c r="BP18" s="853"/>
      <c r="BQ18" s="853"/>
      <c r="BR18" s="853"/>
      <c r="BS18" s="853"/>
      <c r="BT18" s="853"/>
      <c r="BU18" s="853"/>
      <c r="BV18" s="853"/>
      <c r="BW18" s="853"/>
      <c r="BX18" s="853"/>
      <c r="BY18" s="853"/>
      <c r="BZ18" s="853"/>
      <c r="CA18" s="853"/>
      <c r="CB18" s="853"/>
      <c r="CC18" s="853"/>
      <c r="CD18" s="853"/>
      <c r="CE18" s="853"/>
      <c r="CF18" s="853"/>
      <c r="CG18" s="853"/>
      <c r="CH18" s="853"/>
      <c r="CI18" s="853"/>
      <c r="CJ18" s="853"/>
      <c r="CK18" s="853"/>
      <c r="CL18" s="853"/>
      <c r="CM18" s="853"/>
      <c r="CN18" s="853"/>
      <c r="CO18" s="853"/>
      <c r="CP18" s="853"/>
      <c r="CQ18" s="853"/>
      <c r="CR18" s="853"/>
      <c r="CS18" s="853"/>
      <c r="CT18" s="853"/>
      <c r="CU18" s="853"/>
      <c r="CV18" s="853"/>
      <c r="CW18" s="853"/>
      <c r="CX18" s="853"/>
      <c r="CY18" s="853"/>
      <c r="CZ18" s="853"/>
      <c r="DA18" s="853"/>
      <c r="DB18" s="853"/>
      <c r="DC18" s="853"/>
      <c r="DD18" s="853"/>
      <c r="DE18" s="853"/>
      <c r="DF18" s="853"/>
      <c r="DG18" s="853"/>
      <c r="DH18" s="853"/>
      <c r="DI18" s="853"/>
      <c r="DJ18" s="853"/>
      <c r="DK18" s="853"/>
      <c r="DL18" s="853"/>
      <c r="DM18" s="853"/>
      <c r="DN18" s="853"/>
      <c r="DO18" s="853"/>
      <c r="DP18" s="853"/>
      <c r="DQ18" s="853"/>
      <c r="DR18" s="853"/>
      <c r="DS18" s="853"/>
      <c r="DT18" s="853"/>
      <c r="DU18" s="853"/>
      <c r="DV18" s="853"/>
      <c r="DW18" s="853"/>
      <c r="DX18" s="853"/>
      <c r="DY18" s="853"/>
      <c r="DZ18" s="853"/>
      <c r="EA18" s="853"/>
      <c r="EB18" s="853"/>
      <c r="EC18" s="853"/>
      <c r="ED18" s="853"/>
      <c r="EE18" s="853"/>
      <c r="EF18" s="853"/>
      <c r="EG18" s="853"/>
      <c r="EH18" s="853"/>
      <c r="EI18" s="853"/>
      <c r="EJ18" s="853"/>
      <c r="EK18" s="853"/>
      <c r="EL18" s="853"/>
      <c r="EM18" s="853"/>
      <c r="EN18" s="853"/>
      <c r="EO18" s="853"/>
      <c r="EP18" s="853"/>
      <c r="EQ18" s="853"/>
      <c r="ER18" s="853"/>
      <c r="ES18" s="853"/>
      <c r="ET18" s="853"/>
      <c r="EU18" s="853"/>
      <c r="EV18" s="853"/>
      <c r="EW18" s="853"/>
      <c r="EX18" s="853"/>
      <c r="EY18" s="854"/>
    </row>
    <row r="19" spans="1:155" s="32" customFormat="1" ht="18.75" customHeight="1">
      <c r="A19" s="63"/>
      <c r="B19" s="855" t="s">
        <v>165</v>
      </c>
      <c r="C19" s="855"/>
      <c r="D19" s="855"/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  <c r="AH19" s="855"/>
      <c r="AI19" s="855"/>
      <c r="AJ19" s="855"/>
      <c r="AK19" s="855"/>
      <c r="AL19" s="855"/>
      <c r="AM19" s="855"/>
      <c r="AN19" s="855"/>
      <c r="AO19" s="855"/>
      <c r="AP19" s="855"/>
      <c r="AQ19" s="855"/>
      <c r="AR19" s="855"/>
      <c r="AS19" s="855"/>
      <c r="AT19" s="855"/>
      <c r="AU19" s="855"/>
      <c r="AV19" s="855"/>
      <c r="AW19" s="855"/>
      <c r="AX19" s="855"/>
      <c r="AY19" s="855"/>
      <c r="AZ19" s="689" t="s">
        <v>450</v>
      </c>
      <c r="BA19" s="687"/>
      <c r="BB19" s="687"/>
      <c r="BC19" s="687"/>
      <c r="BD19" s="687"/>
      <c r="BE19" s="687"/>
      <c r="BF19" s="687"/>
      <c r="BG19" s="690"/>
      <c r="BH19" s="860">
        <v>0</v>
      </c>
      <c r="BI19" s="853"/>
      <c r="BJ19" s="853"/>
      <c r="BK19" s="853"/>
      <c r="BL19" s="853"/>
      <c r="BM19" s="853"/>
      <c r="BN19" s="853"/>
      <c r="BO19" s="853"/>
      <c r="BP19" s="853"/>
      <c r="BQ19" s="853"/>
      <c r="BR19" s="853"/>
      <c r="BS19" s="853"/>
      <c r="BT19" s="853"/>
      <c r="BU19" s="853"/>
      <c r="BV19" s="853"/>
      <c r="BW19" s="853"/>
      <c r="BX19" s="853"/>
      <c r="BY19" s="853"/>
      <c r="BZ19" s="853"/>
      <c r="CA19" s="853"/>
      <c r="CB19" s="853"/>
      <c r="CC19" s="853"/>
      <c r="CD19" s="853"/>
      <c r="CE19" s="853">
        <v>0</v>
      </c>
      <c r="CF19" s="853"/>
      <c r="CG19" s="853"/>
      <c r="CH19" s="853"/>
      <c r="CI19" s="853"/>
      <c r="CJ19" s="853"/>
      <c r="CK19" s="853"/>
      <c r="CL19" s="853"/>
      <c r="CM19" s="853"/>
      <c r="CN19" s="853"/>
      <c r="CO19" s="853"/>
      <c r="CP19" s="853"/>
      <c r="CQ19" s="853"/>
      <c r="CR19" s="853"/>
      <c r="CS19" s="853"/>
      <c r="CT19" s="853"/>
      <c r="CU19" s="853"/>
      <c r="CV19" s="853"/>
      <c r="CW19" s="853"/>
      <c r="CX19" s="853"/>
      <c r="CY19" s="853"/>
      <c r="CZ19" s="853"/>
      <c r="DA19" s="853"/>
      <c r="DB19" s="853"/>
      <c r="DC19" s="853"/>
      <c r="DD19" s="853">
        <v>0</v>
      </c>
      <c r="DE19" s="853"/>
      <c r="DF19" s="853"/>
      <c r="DG19" s="853"/>
      <c r="DH19" s="853"/>
      <c r="DI19" s="853"/>
      <c r="DJ19" s="853"/>
      <c r="DK19" s="853"/>
      <c r="DL19" s="853"/>
      <c r="DM19" s="853"/>
      <c r="DN19" s="853"/>
      <c r="DO19" s="853"/>
      <c r="DP19" s="853"/>
      <c r="DQ19" s="853"/>
      <c r="DR19" s="853"/>
      <c r="DS19" s="853"/>
      <c r="DT19" s="853"/>
      <c r="DU19" s="853"/>
      <c r="DV19" s="853"/>
      <c r="DW19" s="853"/>
      <c r="DX19" s="853"/>
      <c r="DY19" s="853"/>
      <c r="DZ19" s="853"/>
      <c r="EA19" s="853"/>
      <c r="EB19" s="853"/>
      <c r="EC19" s="853">
        <v>0</v>
      </c>
      <c r="ED19" s="853"/>
      <c r="EE19" s="853"/>
      <c r="EF19" s="853"/>
      <c r="EG19" s="853"/>
      <c r="EH19" s="853"/>
      <c r="EI19" s="853"/>
      <c r="EJ19" s="853"/>
      <c r="EK19" s="853"/>
      <c r="EL19" s="853"/>
      <c r="EM19" s="853"/>
      <c r="EN19" s="853"/>
      <c r="EO19" s="853"/>
      <c r="EP19" s="853"/>
      <c r="EQ19" s="853"/>
      <c r="ER19" s="853"/>
      <c r="ES19" s="853"/>
      <c r="ET19" s="853"/>
      <c r="EU19" s="853"/>
      <c r="EV19" s="853"/>
      <c r="EW19" s="853"/>
      <c r="EX19" s="853"/>
      <c r="EY19" s="854"/>
    </row>
    <row r="20" spans="1:155" s="62" customFormat="1" ht="18.75" customHeight="1">
      <c r="A20" s="64"/>
      <c r="B20" s="876" t="s">
        <v>166</v>
      </c>
      <c r="C20" s="876"/>
      <c r="D20" s="876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6"/>
      <c r="AI20" s="876"/>
      <c r="AJ20" s="876"/>
      <c r="AK20" s="876"/>
      <c r="AL20" s="876"/>
      <c r="AM20" s="876"/>
      <c r="AN20" s="876"/>
      <c r="AO20" s="876"/>
      <c r="AP20" s="876"/>
      <c r="AQ20" s="876"/>
      <c r="AR20" s="876"/>
      <c r="AS20" s="876"/>
      <c r="AT20" s="876"/>
      <c r="AU20" s="876"/>
      <c r="AV20" s="876"/>
      <c r="AW20" s="876"/>
      <c r="AX20" s="876"/>
      <c r="AY20" s="876"/>
      <c r="AZ20" s="685" t="s">
        <v>451</v>
      </c>
      <c r="BA20" s="575"/>
      <c r="BB20" s="575"/>
      <c r="BC20" s="575"/>
      <c r="BD20" s="575"/>
      <c r="BE20" s="575"/>
      <c r="BF20" s="575"/>
      <c r="BG20" s="680"/>
      <c r="BH20" s="860">
        <v>0</v>
      </c>
      <c r="BI20" s="853"/>
      <c r="BJ20" s="853"/>
      <c r="BK20" s="853"/>
      <c r="BL20" s="853"/>
      <c r="BM20" s="853"/>
      <c r="BN20" s="853"/>
      <c r="BO20" s="853"/>
      <c r="BP20" s="853"/>
      <c r="BQ20" s="853"/>
      <c r="BR20" s="853"/>
      <c r="BS20" s="853"/>
      <c r="BT20" s="853"/>
      <c r="BU20" s="853"/>
      <c r="BV20" s="853"/>
      <c r="BW20" s="853"/>
      <c r="BX20" s="853"/>
      <c r="BY20" s="853"/>
      <c r="BZ20" s="853"/>
      <c r="CA20" s="853"/>
      <c r="CB20" s="853"/>
      <c r="CC20" s="853"/>
      <c r="CD20" s="853"/>
      <c r="CE20" s="853">
        <v>0</v>
      </c>
      <c r="CF20" s="853"/>
      <c r="CG20" s="853"/>
      <c r="CH20" s="853"/>
      <c r="CI20" s="853"/>
      <c r="CJ20" s="853"/>
      <c r="CK20" s="853"/>
      <c r="CL20" s="853"/>
      <c r="CM20" s="853"/>
      <c r="CN20" s="853"/>
      <c r="CO20" s="853"/>
      <c r="CP20" s="853"/>
      <c r="CQ20" s="853"/>
      <c r="CR20" s="853"/>
      <c r="CS20" s="853"/>
      <c r="CT20" s="853"/>
      <c r="CU20" s="853"/>
      <c r="CV20" s="853"/>
      <c r="CW20" s="853"/>
      <c r="CX20" s="853"/>
      <c r="CY20" s="853"/>
      <c r="CZ20" s="853"/>
      <c r="DA20" s="853"/>
      <c r="DB20" s="853"/>
      <c r="DC20" s="853"/>
      <c r="DD20" s="853">
        <v>0</v>
      </c>
      <c r="DE20" s="853"/>
      <c r="DF20" s="853"/>
      <c r="DG20" s="853"/>
      <c r="DH20" s="853"/>
      <c r="DI20" s="853"/>
      <c r="DJ20" s="853"/>
      <c r="DK20" s="853"/>
      <c r="DL20" s="853"/>
      <c r="DM20" s="853"/>
      <c r="DN20" s="853"/>
      <c r="DO20" s="853"/>
      <c r="DP20" s="853"/>
      <c r="DQ20" s="853"/>
      <c r="DR20" s="853"/>
      <c r="DS20" s="853"/>
      <c r="DT20" s="853"/>
      <c r="DU20" s="853"/>
      <c r="DV20" s="853"/>
      <c r="DW20" s="853"/>
      <c r="DX20" s="853"/>
      <c r="DY20" s="853"/>
      <c r="DZ20" s="853"/>
      <c r="EA20" s="853"/>
      <c r="EB20" s="853"/>
      <c r="EC20" s="853">
        <v>0</v>
      </c>
      <c r="ED20" s="853"/>
      <c r="EE20" s="853"/>
      <c r="EF20" s="853"/>
      <c r="EG20" s="853"/>
      <c r="EH20" s="853"/>
      <c r="EI20" s="853"/>
      <c r="EJ20" s="853"/>
      <c r="EK20" s="853"/>
      <c r="EL20" s="853"/>
      <c r="EM20" s="853"/>
      <c r="EN20" s="853"/>
      <c r="EO20" s="853"/>
      <c r="EP20" s="853"/>
      <c r="EQ20" s="853"/>
      <c r="ER20" s="853"/>
      <c r="ES20" s="853"/>
      <c r="ET20" s="853"/>
      <c r="EU20" s="853"/>
      <c r="EV20" s="853"/>
      <c r="EW20" s="853"/>
      <c r="EX20" s="853"/>
      <c r="EY20" s="854"/>
    </row>
    <row r="21" spans="1:155" s="32" customFormat="1" ht="33" customHeight="1">
      <c r="A21" s="878" t="s">
        <v>167</v>
      </c>
      <c r="B21" s="879"/>
      <c r="C21" s="879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79"/>
      <c r="AC21" s="879"/>
      <c r="AD21" s="879"/>
      <c r="AE21" s="879"/>
      <c r="AF21" s="879"/>
      <c r="AG21" s="879"/>
      <c r="AH21" s="879"/>
      <c r="AI21" s="879"/>
      <c r="AJ21" s="879"/>
      <c r="AK21" s="879"/>
      <c r="AL21" s="879"/>
      <c r="AM21" s="879"/>
      <c r="AN21" s="879"/>
      <c r="AO21" s="879"/>
      <c r="AP21" s="879"/>
      <c r="AQ21" s="879"/>
      <c r="AR21" s="879"/>
      <c r="AS21" s="879"/>
      <c r="AT21" s="879"/>
      <c r="AU21" s="879"/>
      <c r="AV21" s="879"/>
      <c r="AW21" s="879"/>
      <c r="AX21" s="879"/>
      <c r="AY21" s="879"/>
      <c r="AZ21" s="684" t="s">
        <v>452</v>
      </c>
      <c r="BA21" s="677"/>
      <c r="BB21" s="677"/>
      <c r="BC21" s="677"/>
      <c r="BD21" s="677"/>
      <c r="BE21" s="677"/>
      <c r="BF21" s="677"/>
      <c r="BG21" s="678"/>
      <c r="BH21" s="860">
        <v>0</v>
      </c>
      <c r="BI21" s="853"/>
      <c r="BJ21" s="853"/>
      <c r="BK21" s="853"/>
      <c r="BL21" s="853"/>
      <c r="BM21" s="853"/>
      <c r="BN21" s="853"/>
      <c r="BO21" s="853"/>
      <c r="BP21" s="853"/>
      <c r="BQ21" s="853"/>
      <c r="BR21" s="853"/>
      <c r="BS21" s="853"/>
      <c r="BT21" s="853"/>
      <c r="BU21" s="853"/>
      <c r="BV21" s="853"/>
      <c r="BW21" s="853"/>
      <c r="BX21" s="853"/>
      <c r="BY21" s="853"/>
      <c r="BZ21" s="853"/>
      <c r="CA21" s="853"/>
      <c r="CB21" s="853"/>
      <c r="CC21" s="853"/>
      <c r="CD21" s="853"/>
      <c r="CE21" s="853">
        <v>0</v>
      </c>
      <c r="CF21" s="853"/>
      <c r="CG21" s="853"/>
      <c r="CH21" s="853"/>
      <c r="CI21" s="853"/>
      <c r="CJ21" s="853"/>
      <c r="CK21" s="853"/>
      <c r="CL21" s="853"/>
      <c r="CM21" s="853"/>
      <c r="CN21" s="853"/>
      <c r="CO21" s="853"/>
      <c r="CP21" s="853"/>
      <c r="CQ21" s="853"/>
      <c r="CR21" s="853"/>
      <c r="CS21" s="853"/>
      <c r="CT21" s="853"/>
      <c r="CU21" s="853"/>
      <c r="CV21" s="853"/>
      <c r="CW21" s="853"/>
      <c r="CX21" s="853"/>
      <c r="CY21" s="853"/>
      <c r="CZ21" s="853"/>
      <c r="DA21" s="853"/>
      <c r="DB21" s="853"/>
      <c r="DC21" s="853"/>
      <c r="DD21" s="853">
        <v>0</v>
      </c>
      <c r="DE21" s="853"/>
      <c r="DF21" s="853"/>
      <c r="DG21" s="853"/>
      <c r="DH21" s="853"/>
      <c r="DI21" s="853"/>
      <c r="DJ21" s="853"/>
      <c r="DK21" s="853"/>
      <c r="DL21" s="853"/>
      <c r="DM21" s="853"/>
      <c r="DN21" s="853"/>
      <c r="DO21" s="853"/>
      <c r="DP21" s="853"/>
      <c r="DQ21" s="853"/>
      <c r="DR21" s="853"/>
      <c r="DS21" s="853"/>
      <c r="DT21" s="853"/>
      <c r="DU21" s="853"/>
      <c r="DV21" s="853"/>
      <c r="DW21" s="853"/>
      <c r="DX21" s="853"/>
      <c r="DY21" s="853"/>
      <c r="DZ21" s="853"/>
      <c r="EA21" s="853"/>
      <c r="EB21" s="853"/>
      <c r="EC21" s="853">
        <v>0</v>
      </c>
      <c r="ED21" s="853"/>
      <c r="EE21" s="853"/>
      <c r="EF21" s="853"/>
      <c r="EG21" s="853"/>
      <c r="EH21" s="853"/>
      <c r="EI21" s="853"/>
      <c r="EJ21" s="853"/>
      <c r="EK21" s="853"/>
      <c r="EL21" s="853"/>
      <c r="EM21" s="853"/>
      <c r="EN21" s="853"/>
      <c r="EO21" s="853"/>
      <c r="EP21" s="853"/>
      <c r="EQ21" s="853"/>
      <c r="ER21" s="853"/>
      <c r="ES21" s="853"/>
      <c r="ET21" s="853"/>
      <c r="EU21" s="853"/>
      <c r="EV21" s="853"/>
      <c r="EW21" s="853"/>
      <c r="EX21" s="853"/>
      <c r="EY21" s="854"/>
    </row>
    <row r="22" spans="1:155" s="32" customFormat="1" ht="10.5" customHeight="1">
      <c r="A22" s="211"/>
      <c r="B22" s="877" t="s">
        <v>168</v>
      </c>
      <c r="C22" s="877"/>
      <c r="D22" s="877"/>
      <c r="E22" s="877"/>
      <c r="F22" s="877"/>
      <c r="G22" s="877"/>
      <c r="H22" s="877"/>
      <c r="I22" s="877"/>
      <c r="J22" s="877"/>
      <c r="K22" s="877"/>
      <c r="L22" s="877"/>
      <c r="M22" s="877"/>
      <c r="N22" s="877"/>
      <c r="O22" s="877"/>
      <c r="P22" s="877"/>
      <c r="Q22" s="877"/>
      <c r="R22" s="877"/>
      <c r="S22" s="877"/>
      <c r="T22" s="877"/>
      <c r="U22" s="877"/>
      <c r="V22" s="877"/>
      <c r="W22" s="877"/>
      <c r="X22" s="877"/>
      <c r="Y22" s="877"/>
      <c r="Z22" s="877"/>
      <c r="AA22" s="877"/>
      <c r="AB22" s="877"/>
      <c r="AC22" s="877"/>
      <c r="AD22" s="877"/>
      <c r="AE22" s="877"/>
      <c r="AF22" s="877"/>
      <c r="AG22" s="877"/>
      <c r="AH22" s="877"/>
      <c r="AI22" s="877"/>
      <c r="AJ22" s="877"/>
      <c r="AK22" s="877"/>
      <c r="AL22" s="877"/>
      <c r="AM22" s="877"/>
      <c r="AN22" s="877"/>
      <c r="AO22" s="877"/>
      <c r="AP22" s="877"/>
      <c r="AQ22" s="877"/>
      <c r="AR22" s="877"/>
      <c r="AS22" s="877"/>
      <c r="AT22" s="877"/>
      <c r="AU22" s="877"/>
      <c r="AV22" s="877"/>
      <c r="AW22" s="877"/>
      <c r="AX22" s="877"/>
      <c r="AY22" s="877"/>
      <c r="AZ22" s="866"/>
      <c r="BA22" s="867"/>
      <c r="BB22" s="867"/>
      <c r="BC22" s="867"/>
      <c r="BD22" s="867"/>
      <c r="BE22" s="867"/>
      <c r="BF22" s="867"/>
      <c r="BG22" s="868"/>
      <c r="BH22" s="860"/>
      <c r="BI22" s="853"/>
      <c r="BJ22" s="853"/>
      <c r="BK22" s="853"/>
      <c r="BL22" s="853"/>
      <c r="BM22" s="853"/>
      <c r="BN22" s="853"/>
      <c r="BO22" s="853"/>
      <c r="BP22" s="853"/>
      <c r="BQ22" s="853"/>
      <c r="BR22" s="853"/>
      <c r="BS22" s="853"/>
      <c r="BT22" s="853"/>
      <c r="BU22" s="853"/>
      <c r="BV22" s="853"/>
      <c r="BW22" s="853"/>
      <c r="BX22" s="853"/>
      <c r="BY22" s="853"/>
      <c r="BZ22" s="853"/>
      <c r="CA22" s="853"/>
      <c r="CB22" s="853"/>
      <c r="CC22" s="853"/>
      <c r="CD22" s="853"/>
      <c r="CE22" s="853"/>
      <c r="CF22" s="853"/>
      <c r="CG22" s="853"/>
      <c r="CH22" s="853"/>
      <c r="CI22" s="853"/>
      <c r="CJ22" s="853"/>
      <c r="CK22" s="853"/>
      <c r="CL22" s="853"/>
      <c r="CM22" s="853"/>
      <c r="CN22" s="853"/>
      <c r="CO22" s="853"/>
      <c r="CP22" s="853"/>
      <c r="CQ22" s="853"/>
      <c r="CR22" s="853"/>
      <c r="CS22" s="853"/>
      <c r="CT22" s="853"/>
      <c r="CU22" s="853"/>
      <c r="CV22" s="853"/>
      <c r="CW22" s="853"/>
      <c r="CX22" s="853"/>
      <c r="CY22" s="853"/>
      <c r="CZ22" s="853"/>
      <c r="DA22" s="853"/>
      <c r="DB22" s="853"/>
      <c r="DC22" s="853"/>
      <c r="DD22" s="853"/>
      <c r="DE22" s="853"/>
      <c r="DF22" s="853"/>
      <c r="DG22" s="853"/>
      <c r="DH22" s="853"/>
      <c r="DI22" s="853"/>
      <c r="DJ22" s="853"/>
      <c r="DK22" s="853"/>
      <c r="DL22" s="853"/>
      <c r="DM22" s="853"/>
      <c r="DN22" s="853"/>
      <c r="DO22" s="853"/>
      <c r="DP22" s="853"/>
      <c r="DQ22" s="853"/>
      <c r="DR22" s="853"/>
      <c r="DS22" s="853"/>
      <c r="DT22" s="853"/>
      <c r="DU22" s="853"/>
      <c r="DV22" s="853"/>
      <c r="DW22" s="853"/>
      <c r="DX22" s="853"/>
      <c r="DY22" s="853"/>
      <c r="DZ22" s="853"/>
      <c r="EA22" s="853"/>
      <c r="EB22" s="853"/>
      <c r="EC22" s="853"/>
      <c r="ED22" s="853"/>
      <c r="EE22" s="853"/>
      <c r="EF22" s="853"/>
      <c r="EG22" s="853"/>
      <c r="EH22" s="853"/>
      <c r="EI22" s="853"/>
      <c r="EJ22" s="853"/>
      <c r="EK22" s="853"/>
      <c r="EL22" s="853"/>
      <c r="EM22" s="853"/>
      <c r="EN22" s="853"/>
      <c r="EO22" s="853"/>
      <c r="EP22" s="853"/>
      <c r="EQ22" s="853"/>
      <c r="ER22" s="853"/>
      <c r="ES22" s="853"/>
      <c r="ET22" s="853"/>
      <c r="EU22" s="853"/>
      <c r="EV22" s="853"/>
      <c r="EW22" s="853"/>
      <c r="EX22" s="853"/>
      <c r="EY22" s="854"/>
    </row>
    <row r="23" spans="1:155" s="62" customFormat="1" ht="12" customHeight="1">
      <c r="A23" s="61"/>
      <c r="B23" s="862" t="s">
        <v>162</v>
      </c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2"/>
      <c r="X23" s="862"/>
      <c r="Y23" s="862"/>
      <c r="Z23" s="862"/>
      <c r="AA23" s="862"/>
      <c r="AB23" s="862"/>
      <c r="AC23" s="862"/>
      <c r="AD23" s="862"/>
      <c r="AE23" s="862"/>
      <c r="AF23" s="862"/>
      <c r="AG23" s="862"/>
      <c r="AH23" s="862"/>
      <c r="AI23" s="862"/>
      <c r="AJ23" s="862"/>
      <c r="AK23" s="862"/>
      <c r="AL23" s="862"/>
      <c r="AM23" s="862"/>
      <c r="AN23" s="862"/>
      <c r="AO23" s="862"/>
      <c r="AP23" s="862"/>
      <c r="AQ23" s="862"/>
      <c r="AR23" s="862"/>
      <c r="AS23" s="862"/>
      <c r="AT23" s="862"/>
      <c r="AU23" s="862"/>
      <c r="AV23" s="862"/>
      <c r="AW23" s="862"/>
      <c r="AX23" s="862"/>
      <c r="AY23" s="862"/>
      <c r="AZ23" s="685"/>
      <c r="BA23" s="575"/>
      <c r="BB23" s="575"/>
      <c r="BC23" s="575"/>
      <c r="BD23" s="575"/>
      <c r="BE23" s="575"/>
      <c r="BF23" s="575"/>
      <c r="BG23" s="680"/>
      <c r="BH23" s="860"/>
      <c r="BI23" s="853"/>
      <c r="BJ23" s="853"/>
      <c r="BK23" s="853"/>
      <c r="BL23" s="853"/>
      <c r="BM23" s="853"/>
      <c r="BN23" s="853"/>
      <c r="BO23" s="853"/>
      <c r="BP23" s="853"/>
      <c r="BQ23" s="853"/>
      <c r="BR23" s="853"/>
      <c r="BS23" s="853"/>
      <c r="BT23" s="853"/>
      <c r="BU23" s="853"/>
      <c r="BV23" s="853"/>
      <c r="BW23" s="853"/>
      <c r="BX23" s="853"/>
      <c r="BY23" s="853"/>
      <c r="BZ23" s="853"/>
      <c r="CA23" s="853"/>
      <c r="CB23" s="853"/>
      <c r="CC23" s="853"/>
      <c r="CD23" s="853"/>
      <c r="CE23" s="853"/>
      <c r="CF23" s="853"/>
      <c r="CG23" s="853"/>
      <c r="CH23" s="853"/>
      <c r="CI23" s="853"/>
      <c r="CJ23" s="853"/>
      <c r="CK23" s="853"/>
      <c r="CL23" s="853"/>
      <c r="CM23" s="853"/>
      <c r="CN23" s="853"/>
      <c r="CO23" s="853"/>
      <c r="CP23" s="853"/>
      <c r="CQ23" s="853"/>
      <c r="CR23" s="853"/>
      <c r="CS23" s="853"/>
      <c r="CT23" s="853"/>
      <c r="CU23" s="853"/>
      <c r="CV23" s="853"/>
      <c r="CW23" s="853"/>
      <c r="CX23" s="853"/>
      <c r="CY23" s="853"/>
      <c r="CZ23" s="853"/>
      <c r="DA23" s="853"/>
      <c r="DB23" s="853"/>
      <c r="DC23" s="853"/>
      <c r="DD23" s="853"/>
      <c r="DE23" s="853"/>
      <c r="DF23" s="853"/>
      <c r="DG23" s="853"/>
      <c r="DH23" s="853"/>
      <c r="DI23" s="853"/>
      <c r="DJ23" s="853"/>
      <c r="DK23" s="853"/>
      <c r="DL23" s="853"/>
      <c r="DM23" s="853"/>
      <c r="DN23" s="853"/>
      <c r="DO23" s="853"/>
      <c r="DP23" s="853"/>
      <c r="DQ23" s="853"/>
      <c r="DR23" s="853"/>
      <c r="DS23" s="853"/>
      <c r="DT23" s="853"/>
      <c r="DU23" s="853"/>
      <c r="DV23" s="853"/>
      <c r="DW23" s="853"/>
      <c r="DX23" s="853"/>
      <c r="DY23" s="853"/>
      <c r="DZ23" s="853"/>
      <c r="EA23" s="853"/>
      <c r="EB23" s="853"/>
      <c r="EC23" s="853"/>
      <c r="ED23" s="853"/>
      <c r="EE23" s="853"/>
      <c r="EF23" s="853"/>
      <c r="EG23" s="853"/>
      <c r="EH23" s="853"/>
      <c r="EI23" s="853"/>
      <c r="EJ23" s="853"/>
      <c r="EK23" s="853"/>
      <c r="EL23" s="853"/>
      <c r="EM23" s="853"/>
      <c r="EN23" s="853"/>
      <c r="EO23" s="853"/>
      <c r="EP23" s="853"/>
      <c r="EQ23" s="853"/>
      <c r="ER23" s="853"/>
      <c r="ES23" s="853"/>
      <c r="ET23" s="853"/>
      <c r="EU23" s="853"/>
      <c r="EV23" s="853"/>
      <c r="EW23" s="853"/>
      <c r="EX23" s="853"/>
      <c r="EY23" s="854"/>
    </row>
    <row r="24" spans="1:155" s="62" customFormat="1" ht="18.75" customHeight="1">
      <c r="A24" s="61"/>
      <c r="B24" s="862" t="s">
        <v>163</v>
      </c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2"/>
      <c r="AK24" s="862"/>
      <c r="AL24" s="862"/>
      <c r="AM24" s="862"/>
      <c r="AN24" s="862"/>
      <c r="AO24" s="862"/>
      <c r="AP24" s="862"/>
      <c r="AQ24" s="862"/>
      <c r="AR24" s="862"/>
      <c r="AS24" s="862"/>
      <c r="AT24" s="862"/>
      <c r="AU24" s="862"/>
      <c r="AV24" s="862"/>
      <c r="AW24" s="862"/>
      <c r="AX24" s="862"/>
      <c r="AY24" s="862"/>
      <c r="AZ24" s="684" t="s">
        <v>453</v>
      </c>
      <c r="BA24" s="677"/>
      <c r="BB24" s="677"/>
      <c r="BC24" s="677"/>
      <c r="BD24" s="677"/>
      <c r="BE24" s="677"/>
      <c r="BF24" s="677"/>
      <c r="BG24" s="678"/>
      <c r="BH24" s="860">
        <v>0</v>
      </c>
      <c r="BI24" s="853"/>
      <c r="BJ24" s="853"/>
      <c r="BK24" s="853"/>
      <c r="BL24" s="853"/>
      <c r="BM24" s="853"/>
      <c r="BN24" s="853"/>
      <c r="BO24" s="853"/>
      <c r="BP24" s="853"/>
      <c r="BQ24" s="853"/>
      <c r="BR24" s="853"/>
      <c r="BS24" s="853"/>
      <c r="BT24" s="853"/>
      <c r="BU24" s="853"/>
      <c r="BV24" s="853"/>
      <c r="BW24" s="853"/>
      <c r="BX24" s="853"/>
      <c r="BY24" s="853"/>
      <c r="BZ24" s="853"/>
      <c r="CA24" s="853"/>
      <c r="CB24" s="853"/>
      <c r="CC24" s="853"/>
      <c r="CD24" s="853"/>
      <c r="CE24" s="853">
        <v>0</v>
      </c>
      <c r="CF24" s="853"/>
      <c r="CG24" s="853"/>
      <c r="CH24" s="853"/>
      <c r="CI24" s="853"/>
      <c r="CJ24" s="853"/>
      <c r="CK24" s="853"/>
      <c r="CL24" s="853"/>
      <c r="CM24" s="853"/>
      <c r="CN24" s="853"/>
      <c r="CO24" s="853"/>
      <c r="CP24" s="853"/>
      <c r="CQ24" s="853"/>
      <c r="CR24" s="853"/>
      <c r="CS24" s="853"/>
      <c r="CT24" s="853"/>
      <c r="CU24" s="853"/>
      <c r="CV24" s="853"/>
      <c r="CW24" s="853"/>
      <c r="CX24" s="853"/>
      <c r="CY24" s="853"/>
      <c r="CZ24" s="853"/>
      <c r="DA24" s="853"/>
      <c r="DB24" s="853"/>
      <c r="DC24" s="853"/>
      <c r="DD24" s="853">
        <v>0</v>
      </c>
      <c r="DE24" s="853"/>
      <c r="DF24" s="853"/>
      <c r="DG24" s="853"/>
      <c r="DH24" s="853"/>
      <c r="DI24" s="853"/>
      <c r="DJ24" s="853"/>
      <c r="DK24" s="853"/>
      <c r="DL24" s="853"/>
      <c r="DM24" s="853"/>
      <c r="DN24" s="853"/>
      <c r="DO24" s="853"/>
      <c r="DP24" s="853"/>
      <c r="DQ24" s="853"/>
      <c r="DR24" s="853"/>
      <c r="DS24" s="853"/>
      <c r="DT24" s="853"/>
      <c r="DU24" s="853"/>
      <c r="DV24" s="853"/>
      <c r="DW24" s="853"/>
      <c r="DX24" s="853"/>
      <c r="DY24" s="853"/>
      <c r="DZ24" s="853"/>
      <c r="EA24" s="853"/>
      <c r="EB24" s="853"/>
      <c r="EC24" s="853">
        <v>0</v>
      </c>
      <c r="ED24" s="853"/>
      <c r="EE24" s="853"/>
      <c r="EF24" s="853"/>
      <c r="EG24" s="853"/>
      <c r="EH24" s="853"/>
      <c r="EI24" s="853"/>
      <c r="EJ24" s="853"/>
      <c r="EK24" s="853"/>
      <c r="EL24" s="853"/>
      <c r="EM24" s="853"/>
      <c r="EN24" s="853"/>
      <c r="EO24" s="853"/>
      <c r="EP24" s="853"/>
      <c r="EQ24" s="853"/>
      <c r="ER24" s="853"/>
      <c r="ES24" s="853"/>
      <c r="ET24" s="853"/>
      <c r="EU24" s="853"/>
      <c r="EV24" s="853"/>
      <c r="EW24" s="853"/>
      <c r="EX24" s="853"/>
      <c r="EY24" s="854"/>
    </row>
    <row r="25" spans="1:155" s="32" customFormat="1" ht="18.75" customHeight="1">
      <c r="A25" s="63"/>
      <c r="B25" s="855" t="s">
        <v>164</v>
      </c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55"/>
      <c r="AM25" s="855"/>
      <c r="AN25" s="855"/>
      <c r="AO25" s="855"/>
      <c r="AP25" s="855"/>
      <c r="AQ25" s="855"/>
      <c r="AR25" s="855"/>
      <c r="AS25" s="855"/>
      <c r="AT25" s="855"/>
      <c r="AU25" s="855"/>
      <c r="AV25" s="855"/>
      <c r="AW25" s="855"/>
      <c r="AX25" s="855"/>
      <c r="AY25" s="855"/>
      <c r="AZ25" s="685"/>
      <c r="BA25" s="575"/>
      <c r="BB25" s="575"/>
      <c r="BC25" s="575"/>
      <c r="BD25" s="575"/>
      <c r="BE25" s="575"/>
      <c r="BF25" s="575"/>
      <c r="BG25" s="680"/>
      <c r="BH25" s="860"/>
      <c r="BI25" s="853"/>
      <c r="BJ25" s="853"/>
      <c r="BK25" s="853"/>
      <c r="BL25" s="853"/>
      <c r="BM25" s="853"/>
      <c r="BN25" s="853"/>
      <c r="BO25" s="853"/>
      <c r="BP25" s="853"/>
      <c r="BQ25" s="853"/>
      <c r="BR25" s="853"/>
      <c r="BS25" s="853"/>
      <c r="BT25" s="853"/>
      <c r="BU25" s="853"/>
      <c r="BV25" s="853"/>
      <c r="BW25" s="853"/>
      <c r="BX25" s="853"/>
      <c r="BY25" s="853"/>
      <c r="BZ25" s="853"/>
      <c r="CA25" s="853"/>
      <c r="CB25" s="853"/>
      <c r="CC25" s="853"/>
      <c r="CD25" s="853"/>
      <c r="CE25" s="853"/>
      <c r="CF25" s="853"/>
      <c r="CG25" s="853"/>
      <c r="CH25" s="853"/>
      <c r="CI25" s="853"/>
      <c r="CJ25" s="853"/>
      <c r="CK25" s="853"/>
      <c r="CL25" s="853"/>
      <c r="CM25" s="853"/>
      <c r="CN25" s="853"/>
      <c r="CO25" s="853"/>
      <c r="CP25" s="853"/>
      <c r="CQ25" s="853"/>
      <c r="CR25" s="853"/>
      <c r="CS25" s="853"/>
      <c r="CT25" s="853"/>
      <c r="CU25" s="853"/>
      <c r="CV25" s="853"/>
      <c r="CW25" s="853"/>
      <c r="CX25" s="853"/>
      <c r="CY25" s="853"/>
      <c r="CZ25" s="853"/>
      <c r="DA25" s="853"/>
      <c r="DB25" s="853"/>
      <c r="DC25" s="853"/>
      <c r="DD25" s="853"/>
      <c r="DE25" s="853"/>
      <c r="DF25" s="853"/>
      <c r="DG25" s="853"/>
      <c r="DH25" s="853"/>
      <c r="DI25" s="853"/>
      <c r="DJ25" s="853"/>
      <c r="DK25" s="853"/>
      <c r="DL25" s="853"/>
      <c r="DM25" s="853"/>
      <c r="DN25" s="853"/>
      <c r="DO25" s="853"/>
      <c r="DP25" s="853"/>
      <c r="DQ25" s="853"/>
      <c r="DR25" s="853"/>
      <c r="DS25" s="853"/>
      <c r="DT25" s="853"/>
      <c r="DU25" s="853"/>
      <c r="DV25" s="853"/>
      <c r="DW25" s="853"/>
      <c r="DX25" s="853"/>
      <c r="DY25" s="853"/>
      <c r="DZ25" s="853"/>
      <c r="EA25" s="853"/>
      <c r="EB25" s="853"/>
      <c r="EC25" s="853"/>
      <c r="ED25" s="853"/>
      <c r="EE25" s="853"/>
      <c r="EF25" s="853"/>
      <c r="EG25" s="853"/>
      <c r="EH25" s="853"/>
      <c r="EI25" s="853"/>
      <c r="EJ25" s="853"/>
      <c r="EK25" s="853"/>
      <c r="EL25" s="853"/>
      <c r="EM25" s="853"/>
      <c r="EN25" s="853"/>
      <c r="EO25" s="853"/>
      <c r="EP25" s="853"/>
      <c r="EQ25" s="853"/>
      <c r="ER25" s="853"/>
      <c r="ES25" s="853"/>
      <c r="ET25" s="853"/>
      <c r="EU25" s="853"/>
      <c r="EV25" s="853"/>
      <c r="EW25" s="853"/>
      <c r="EX25" s="853"/>
      <c r="EY25" s="854"/>
    </row>
    <row r="26" spans="1:155" s="32" customFormat="1" ht="18.75" customHeight="1">
      <c r="A26" s="63"/>
      <c r="B26" s="855" t="s">
        <v>165</v>
      </c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5"/>
      <c r="AO26" s="855"/>
      <c r="AP26" s="855"/>
      <c r="AQ26" s="855"/>
      <c r="AR26" s="855"/>
      <c r="AS26" s="855"/>
      <c r="AT26" s="855"/>
      <c r="AU26" s="855"/>
      <c r="AV26" s="855"/>
      <c r="AW26" s="855"/>
      <c r="AX26" s="855"/>
      <c r="AY26" s="855"/>
      <c r="AZ26" s="689" t="s">
        <v>454</v>
      </c>
      <c r="BA26" s="687"/>
      <c r="BB26" s="687"/>
      <c r="BC26" s="687"/>
      <c r="BD26" s="687"/>
      <c r="BE26" s="687"/>
      <c r="BF26" s="687"/>
      <c r="BG26" s="690"/>
      <c r="BH26" s="860">
        <v>0</v>
      </c>
      <c r="BI26" s="853"/>
      <c r="BJ26" s="853"/>
      <c r="BK26" s="853"/>
      <c r="BL26" s="853"/>
      <c r="BM26" s="853"/>
      <c r="BN26" s="853"/>
      <c r="BO26" s="853"/>
      <c r="BP26" s="853"/>
      <c r="BQ26" s="853"/>
      <c r="BR26" s="853"/>
      <c r="BS26" s="853"/>
      <c r="BT26" s="853"/>
      <c r="BU26" s="853"/>
      <c r="BV26" s="853"/>
      <c r="BW26" s="853"/>
      <c r="BX26" s="853"/>
      <c r="BY26" s="853"/>
      <c r="BZ26" s="853"/>
      <c r="CA26" s="853"/>
      <c r="CB26" s="853"/>
      <c r="CC26" s="853"/>
      <c r="CD26" s="853"/>
      <c r="CE26" s="853">
        <v>0</v>
      </c>
      <c r="CF26" s="853"/>
      <c r="CG26" s="853"/>
      <c r="CH26" s="853"/>
      <c r="CI26" s="853"/>
      <c r="CJ26" s="853"/>
      <c r="CK26" s="853"/>
      <c r="CL26" s="853"/>
      <c r="CM26" s="853"/>
      <c r="CN26" s="853"/>
      <c r="CO26" s="853"/>
      <c r="CP26" s="853"/>
      <c r="CQ26" s="853"/>
      <c r="CR26" s="853"/>
      <c r="CS26" s="853"/>
      <c r="CT26" s="853"/>
      <c r="CU26" s="853"/>
      <c r="CV26" s="853"/>
      <c r="CW26" s="853"/>
      <c r="CX26" s="853"/>
      <c r="CY26" s="853"/>
      <c r="CZ26" s="853"/>
      <c r="DA26" s="853"/>
      <c r="DB26" s="853"/>
      <c r="DC26" s="853"/>
      <c r="DD26" s="853">
        <v>0</v>
      </c>
      <c r="DE26" s="853"/>
      <c r="DF26" s="853"/>
      <c r="DG26" s="853"/>
      <c r="DH26" s="853"/>
      <c r="DI26" s="853"/>
      <c r="DJ26" s="853"/>
      <c r="DK26" s="853"/>
      <c r="DL26" s="853"/>
      <c r="DM26" s="853"/>
      <c r="DN26" s="853"/>
      <c r="DO26" s="853"/>
      <c r="DP26" s="853"/>
      <c r="DQ26" s="853"/>
      <c r="DR26" s="853"/>
      <c r="DS26" s="853"/>
      <c r="DT26" s="853"/>
      <c r="DU26" s="853"/>
      <c r="DV26" s="853"/>
      <c r="DW26" s="853"/>
      <c r="DX26" s="853"/>
      <c r="DY26" s="853"/>
      <c r="DZ26" s="853"/>
      <c r="EA26" s="853"/>
      <c r="EB26" s="853"/>
      <c r="EC26" s="853">
        <v>0</v>
      </c>
      <c r="ED26" s="853"/>
      <c r="EE26" s="853"/>
      <c r="EF26" s="853"/>
      <c r="EG26" s="853"/>
      <c r="EH26" s="853"/>
      <c r="EI26" s="853"/>
      <c r="EJ26" s="853"/>
      <c r="EK26" s="853"/>
      <c r="EL26" s="853"/>
      <c r="EM26" s="853"/>
      <c r="EN26" s="853"/>
      <c r="EO26" s="853"/>
      <c r="EP26" s="853"/>
      <c r="EQ26" s="853"/>
      <c r="ER26" s="853"/>
      <c r="ES26" s="853"/>
      <c r="ET26" s="853"/>
      <c r="EU26" s="853"/>
      <c r="EV26" s="853"/>
      <c r="EW26" s="853"/>
      <c r="EX26" s="853"/>
      <c r="EY26" s="854"/>
    </row>
    <row r="27" spans="1:155" s="62" customFormat="1" ht="18.75" customHeight="1" thickBot="1">
      <c r="A27" s="64"/>
      <c r="B27" s="876" t="s">
        <v>166</v>
      </c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876"/>
      <c r="AL27" s="876"/>
      <c r="AM27" s="876"/>
      <c r="AN27" s="876"/>
      <c r="AO27" s="876"/>
      <c r="AP27" s="876"/>
      <c r="AQ27" s="876"/>
      <c r="AR27" s="876"/>
      <c r="AS27" s="876"/>
      <c r="AT27" s="876"/>
      <c r="AU27" s="876"/>
      <c r="AV27" s="876"/>
      <c r="AW27" s="876"/>
      <c r="AX27" s="876"/>
      <c r="AY27" s="882"/>
      <c r="AZ27" s="689" t="s">
        <v>455</v>
      </c>
      <c r="BA27" s="687"/>
      <c r="BB27" s="687"/>
      <c r="BC27" s="687"/>
      <c r="BD27" s="687"/>
      <c r="BE27" s="687"/>
      <c r="BF27" s="687"/>
      <c r="BG27" s="690"/>
      <c r="BH27" s="883">
        <v>0</v>
      </c>
      <c r="BI27" s="880"/>
      <c r="BJ27" s="880"/>
      <c r="BK27" s="880"/>
      <c r="BL27" s="880"/>
      <c r="BM27" s="880"/>
      <c r="BN27" s="880"/>
      <c r="BO27" s="880"/>
      <c r="BP27" s="880"/>
      <c r="BQ27" s="880"/>
      <c r="BR27" s="880"/>
      <c r="BS27" s="880"/>
      <c r="BT27" s="880"/>
      <c r="BU27" s="880"/>
      <c r="BV27" s="880"/>
      <c r="BW27" s="880"/>
      <c r="BX27" s="880"/>
      <c r="BY27" s="880"/>
      <c r="BZ27" s="880"/>
      <c r="CA27" s="880"/>
      <c r="CB27" s="880"/>
      <c r="CC27" s="880"/>
      <c r="CD27" s="880"/>
      <c r="CE27" s="880">
        <v>0</v>
      </c>
      <c r="CF27" s="880"/>
      <c r="CG27" s="880"/>
      <c r="CH27" s="880"/>
      <c r="CI27" s="880"/>
      <c r="CJ27" s="880"/>
      <c r="CK27" s="880"/>
      <c r="CL27" s="880"/>
      <c r="CM27" s="880"/>
      <c r="CN27" s="880"/>
      <c r="CO27" s="880"/>
      <c r="CP27" s="880"/>
      <c r="CQ27" s="880"/>
      <c r="CR27" s="880"/>
      <c r="CS27" s="880"/>
      <c r="CT27" s="880"/>
      <c r="CU27" s="880"/>
      <c r="CV27" s="880"/>
      <c r="CW27" s="880"/>
      <c r="CX27" s="880"/>
      <c r="CY27" s="880"/>
      <c r="CZ27" s="880"/>
      <c r="DA27" s="880"/>
      <c r="DB27" s="880"/>
      <c r="DC27" s="880"/>
      <c r="DD27" s="880">
        <v>0</v>
      </c>
      <c r="DE27" s="880"/>
      <c r="DF27" s="880"/>
      <c r="DG27" s="880"/>
      <c r="DH27" s="880"/>
      <c r="DI27" s="880"/>
      <c r="DJ27" s="880"/>
      <c r="DK27" s="880"/>
      <c r="DL27" s="880"/>
      <c r="DM27" s="880"/>
      <c r="DN27" s="880"/>
      <c r="DO27" s="880"/>
      <c r="DP27" s="880"/>
      <c r="DQ27" s="880"/>
      <c r="DR27" s="880"/>
      <c r="DS27" s="880"/>
      <c r="DT27" s="880"/>
      <c r="DU27" s="880"/>
      <c r="DV27" s="880"/>
      <c r="DW27" s="880"/>
      <c r="DX27" s="880"/>
      <c r="DY27" s="880"/>
      <c r="DZ27" s="880"/>
      <c r="EA27" s="880"/>
      <c r="EB27" s="880"/>
      <c r="EC27" s="880">
        <v>0</v>
      </c>
      <c r="ED27" s="880"/>
      <c r="EE27" s="880"/>
      <c r="EF27" s="880"/>
      <c r="EG27" s="880"/>
      <c r="EH27" s="880"/>
      <c r="EI27" s="880"/>
      <c r="EJ27" s="880"/>
      <c r="EK27" s="880"/>
      <c r="EL27" s="880"/>
      <c r="EM27" s="880"/>
      <c r="EN27" s="880"/>
      <c r="EO27" s="880"/>
      <c r="EP27" s="880"/>
      <c r="EQ27" s="880"/>
      <c r="ER27" s="880"/>
      <c r="ES27" s="880"/>
      <c r="ET27" s="880"/>
      <c r="EU27" s="880"/>
      <c r="EV27" s="880"/>
      <c r="EW27" s="880"/>
      <c r="EX27" s="880"/>
      <c r="EY27" s="881"/>
    </row>
  </sheetData>
  <mergeCells count="93">
    <mergeCell ref="EC27:EY27"/>
    <mergeCell ref="B26:AY26"/>
    <mergeCell ref="AZ26:BG26"/>
    <mergeCell ref="BH26:CD26"/>
    <mergeCell ref="CE26:DC26"/>
    <mergeCell ref="DD26:EB26"/>
    <mergeCell ref="EC26:EY26"/>
    <mergeCell ref="B27:AY27"/>
    <mergeCell ref="AZ27:BG27"/>
    <mergeCell ref="BH27:CD27"/>
    <mergeCell ref="CE27:DC27"/>
    <mergeCell ref="DD27:EB27"/>
    <mergeCell ref="EC21:EY23"/>
    <mergeCell ref="B22:AY22"/>
    <mergeCell ref="B23:AY23"/>
    <mergeCell ref="B24:AY24"/>
    <mergeCell ref="AZ24:BG25"/>
    <mergeCell ref="BH24:CD25"/>
    <mergeCell ref="CE24:DC25"/>
    <mergeCell ref="DD24:EB25"/>
    <mergeCell ref="A21:AY21"/>
    <mergeCell ref="AZ21:BG23"/>
    <mergeCell ref="BH21:CD23"/>
    <mergeCell ref="CE21:DC23"/>
    <mergeCell ref="DD21:EB23"/>
    <mergeCell ref="EC24:EY25"/>
    <mergeCell ref="B25:AY25"/>
    <mergeCell ref="EC20:EY20"/>
    <mergeCell ref="B19:AY19"/>
    <mergeCell ref="AZ19:BG19"/>
    <mergeCell ref="BH19:CD19"/>
    <mergeCell ref="CE19:DC19"/>
    <mergeCell ref="DD19:EB19"/>
    <mergeCell ref="EC19:EY19"/>
    <mergeCell ref="B20:AY20"/>
    <mergeCell ref="AZ20:BG20"/>
    <mergeCell ref="BH20:CD20"/>
    <mergeCell ref="CE20:DC20"/>
    <mergeCell ref="DD20:EB20"/>
    <mergeCell ref="EC17:EY18"/>
    <mergeCell ref="B18:AY18"/>
    <mergeCell ref="B14:AY14"/>
    <mergeCell ref="AZ14:BG16"/>
    <mergeCell ref="CE14:DC16"/>
    <mergeCell ref="DD14:EB16"/>
    <mergeCell ref="EC14:EY16"/>
    <mergeCell ref="A15:AY15"/>
    <mergeCell ref="B16:AY16"/>
    <mergeCell ref="B17:AY17"/>
    <mergeCell ref="AZ17:BG18"/>
    <mergeCell ref="CE17:DC18"/>
    <mergeCell ref="DD17:EB18"/>
    <mergeCell ref="BH14:CD15"/>
    <mergeCell ref="BH16:CD17"/>
    <mergeCell ref="BH18:CD18"/>
    <mergeCell ref="EC13:EY13"/>
    <mergeCell ref="B12:AY12"/>
    <mergeCell ref="AZ12:BG12"/>
    <mergeCell ref="BH12:CD12"/>
    <mergeCell ref="CE12:DC12"/>
    <mergeCell ref="DD12:EB12"/>
    <mergeCell ref="EC12:EY12"/>
    <mergeCell ref="B13:AY13"/>
    <mergeCell ref="AZ13:BG13"/>
    <mergeCell ref="BH13:CD13"/>
    <mergeCell ref="CE13:DC13"/>
    <mergeCell ref="DD13:EB13"/>
    <mergeCell ref="EC10:EY11"/>
    <mergeCell ref="B11:AY11"/>
    <mergeCell ref="EI6:EL6"/>
    <mergeCell ref="EM6:EO6"/>
    <mergeCell ref="B8:AY8"/>
    <mergeCell ref="AZ8:BG9"/>
    <mergeCell ref="BH8:CD9"/>
    <mergeCell ref="CE8:DC9"/>
    <mergeCell ref="DD8:EB9"/>
    <mergeCell ref="EC8:EY9"/>
    <mergeCell ref="B9:AY9"/>
    <mergeCell ref="B10:AY10"/>
    <mergeCell ref="AZ10:BG11"/>
    <mergeCell ref="BH10:CD11"/>
    <mergeCell ref="CE10:DC11"/>
    <mergeCell ref="DD10:EB11"/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</mergeCells>
  <pageMargins left="0.78740157480314965" right="0.7086614173228347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S19"/>
  <sheetViews>
    <sheetView view="pageBreakPreview" zoomScaleNormal="100" workbookViewId="0">
      <selection activeCell="AY16" sqref="AY16"/>
    </sheetView>
  </sheetViews>
  <sheetFormatPr defaultColWidth="0.85546875" defaultRowHeight="12.75"/>
  <cols>
    <col min="1" max="16384" width="0.85546875" style="26"/>
  </cols>
  <sheetData>
    <row r="1" spans="1:123" s="32" customFormat="1" ht="1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47"/>
      <c r="AC1" s="47"/>
      <c r="AD1" s="47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6"/>
      <c r="AP1" s="48"/>
      <c r="AQ1" s="48"/>
      <c r="AR1" s="48"/>
      <c r="AS1" s="49"/>
      <c r="AT1" s="49"/>
      <c r="AU1" s="49"/>
      <c r="AV1" s="46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47"/>
      <c r="BQ1" s="47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46"/>
      <c r="CH1" s="46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S1" s="47" t="s">
        <v>169</v>
      </c>
    </row>
    <row r="2" spans="1:123" s="32" customFormat="1" ht="15">
      <c r="A2" s="828" t="s">
        <v>170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8"/>
      <c r="AL2" s="828"/>
      <c r="AM2" s="828"/>
      <c r="AN2" s="828"/>
      <c r="AO2" s="828"/>
      <c r="AP2" s="828"/>
      <c r="AQ2" s="828"/>
      <c r="AR2" s="828"/>
      <c r="AS2" s="828"/>
      <c r="AT2" s="828"/>
      <c r="AU2" s="828"/>
      <c r="AV2" s="828"/>
      <c r="AW2" s="828"/>
      <c r="AX2" s="828"/>
      <c r="AY2" s="828"/>
      <c r="AZ2" s="828"/>
      <c r="BA2" s="828"/>
      <c r="BB2" s="828"/>
      <c r="BC2" s="828"/>
      <c r="BD2" s="828"/>
      <c r="BE2" s="828"/>
      <c r="BF2" s="828"/>
      <c r="BG2" s="828"/>
      <c r="BH2" s="828"/>
      <c r="BI2" s="828"/>
      <c r="BJ2" s="828"/>
      <c r="BK2" s="828"/>
      <c r="BL2" s="828"/>
      <c r="BM2" s="828"/>
      <c r="BN2" s="828"/>
      <c r="BO2" s="828"/>
      <c r="BP2" s="828"/>
      <c r="BQ2" s="828"/>
      <c r="BR2" s="828"/>
      <c r="BS2" s="828"/>
      <c r="BT2" s="828"/>
      <c r="BU2" s="828"/>
      <c r="BV2" s="828"/>
      <c r="BW2" s="828"/>
      <c r="BX2" s="828"/>
      <c r="BY2" s="828"/>
      <c r="BZ2" s="828"/>
      <c r="CA2" s="828"/>
      <c r="CB2" s="828"/>
      <c r="CC2" s="828"/>
      <c r="CD2" s="828"/>
      <c r="CE2" s="828"/>
      <c r="CF2" s="828"/>
      <c r="CG2" s="828"/>
      <c r="CH2" s="828"/>
      <c r="CI2" s="828"/>
      <c r="CJ2" s="828"/>
      <c r="CK2" s="828"/>
      <c r="CL2" s="828"/>
      <c r="CM2" s="828"/>
      <c r="CN2" s="828"/>
      <c r="CO2" s="828"/>
      <c r="CP2" s="828"/>
      <c r="CQ2" s="828"/>
      <c r="CR2" s="828"/>
      <c r="CS2" s="828"/>
      <c r="CT2" s="828"/>
      <c r="CU2" s="828"/>
      <c r="CV2" s="828"/>
      <c r="CW2" s="828"/>
      <c r="CX2" s="828"/>
      <c r="CY2" s="828"/>
      <c r="CZ2" s="828"/>
      <c r="DA2" s="828"/>
      <c r="DB2" s="828"/>
      <c r="DC2" s="828"/>
      <c r="DD2" s="828"/>
      <c r="DE2" s="828"/>
      <c r="DF2" s="828"/>
      <c r="DG2" s="828"/>
      <c r="DH2" s="828"/>
      <c r="DI2" s="828"/>
      <c r="DJ2" s="828"/>
      <c r="DK2" s="828"/>
      <c r="DL2" s="828"/>
      <c r="DM2" s="828"/>
      <c r="DN2" s="828"/>
      <c r="DO2" s="828"/>
      <c r="DP2" s="828"/>
      <c r="DQ2" s="828"/>
      <c r="DR2" s="828"/>
      <c r="DS2" s="828"/>
    </row>
    <row r="3" spans="1:123" s="32" customFormat="1" ht="1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5"/>
      <c r="AB3" s="47"/>
      <c r="AC3" s="47"/>
      <c r="AD3" s="47"/>
      <c r="AE3" s="45"/>
      <c r="AF3" s="45"/>
      <c r="AG3" s="45"/>
      <c r="AH3" s="45"/>
      <c r="AI3" s="45"/>
      <c r="AJ3" s="45"/>
      <c r="AK3" s="46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47"/>
      <c r="BU3" s="47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46"/>
      <c r="CL3" s="50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</row>
    <row r="4" spans="1:123" s="32" customFormat="1">
      <c r="A4" s="621" t="s">
        <v>127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63"/>
      <c r="AO4" s="621" t="s">
        <v>370</v>
      </c>
      <c r="AP4" s="622"/>
      <c r="AQ4" s="622"/>
      <c r="AR4" s="622"/>
      <c r="AS4" s="622"/>
      <c r="AT4" s="622"/>
      <c r="AU4" s="622"/>
      <c r="AV4" s="663"/>
      <c r="AW4" s="632" t="s">
        <v>29</v>
      </c>
      <c r="AX4" s="633"/>
      <c r="AY4" s="633"/>
      <c r="AZ4" s="633"/>
      <c r="BA4" s="633"/>
      <c r="BB4" s="633"/>
      <c r="BC4" s="633"/>
      <c r="BD4" s="633"/>
      <c r="BE4" s="633"/>
      <c r="BF4" s="633"/>
      <c r="BG4" s="633"/>
      <c r="BH4" s="633"/>
      <c r="BI4" s="633"/>
      <c r="BJ4" s="633"/>
      <c r="BK4" s="633"/>
      <c r="BL4" s="633"/>
      <c r="BM4" s="633"/>
      <c r="BN4" s="633"/>
      <c r="BO4" s="633"/>
      <c r="BP4" s="633"/>
      <c r="BQ4" s="633"/>
      <c r="BR4" s="633"/>
      <c r="BS4" s="633"/>
      <c r="BT4" s="633"/>
      <c r="BU4" s="634"/>
      <c r="BV4" s="632" t="s">
        <v>29</v>
      </c>
      <c r="BW4" s="633"/>
      <c r="BX4" s="633"/>
      <c r="BY4" s="633"/>
      <c r="BZ4" s="633"/>
      <c r="CA4" s="633"/>
      <c r="CB4" s="633"/>
      <c r="CC4" s="633"/>
      <c r="CD4" s="633"/>
      <c r="CE4" s="633"/>
      <c r="CF4" s="633"/>
      <c r="CG4" s="633"/>
      <c r="CH4" s="633"/>
      <c r="CI4" s="633"/>
      <c r="CJ4" s="633"/>
      <c r="CK4" s="633"/>
      <c r="CL4" s="633"/>
      <c r="CM4" s="633"/>
      <c r="CN4" s="633"/>
      <c r="CO4" s="633"/>
      <c r="CP4" s="633"/>
      <c r="CQ4" s="633"/>
      <c r="CR4" s="633"/>
      <c r="CS4" s="633"/>
      <c r="CT4" s="634"/>
      <c r="CU4" s="632" t="s">
        <v>29</v>
      </c>
      <c r="CV4" s="633"/>
      <c r="CW4" s="633"/>
      <c r="CX4" s="633"/>
      <c r="CY4" s="633"/>
      <c r="CZ4" s="633"/>
      <c r="DA4" s="633"/>
      <c r="DB4" s="633"/>
      <c r="DC4" s="633"/>
      <c r="DD4" s="633"/>
      <c r="DE4" s="633"/>
      <c r="DF4" s="633"/>
      <c r="DG4" s="633"/>
      <c r="DH4" s="633"/>
      <c r="DI4" s="633"/>
      <c r="DJ4" s="633"/>
      <c r="DK4" s="633"/>
      <c r="DL4" s="633"/>
      <c r="DM4" s="633"/>
      <c r="DN4" s="633"/>
      <c r="DO4" s="633"/>
      <c r="DP4" s="633"/>
      <c r="DQ4" s="633"/>
      <c r="DR4" s="633"/>
      <c r="DS4" s="634"/>
    </row>
    <row r="5" spans="1:123" s="32" customFormat="1" ht="14.25">
      <c r="A5" s="623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64"/>
      <c r="AO5" s="623"/>
      <c r="AP5" s="624"/>
      <c r="AQ5" s="624"/>
      <c r="AR5" s="624"/>
      <c r="AS5" s="624"/>
      <c r="AT5" s="624"/>
      <c r="AU5" s="624"/>
      <c r="AV5" s="664"/>
      <c r="AW5" s="199"/>
      <c r="AX5" s="200"/>
      <c r="AY5" s="200"/>
      <c r="AZ5" s="200"/>
      <c r="BA5" s="200"/>
      <c r="BB5" s="200"/>
      <c r="BD5" s="607">
        <v>20</v>
      </c>
      <c r="BE5" s="607"/>
      <c r="BF5" s="607"/>
      <c r="BG5" s="607"/>
      <c r="BH5" s="845" t="s">
        <v>352</v>
      </c>
      <c r="BI5" s="845"/>
      <c r="BJ5" s="845"/>
      <c r="BK5" s="845"/>
      <c r="BL5" s="203" t="s">
        <v>30</v>
      </c>
      <c r="BM5" s="203"/>
      <c r="BO5" s="58"/>
      <c r="BP5" s="200"/>
      <c r="BQ5" s="200"/>
      <c r="BR5" s="200"/>
      <c r="BS5" s="200"/>
      <c r="BT5" s="200"/>
      <c r="BU5" s="201"/>
      <c r="BV5" s="199"/>
      <c r="BW5" s="200"/>
      <c r="BX5" s="200"/>
      <c r="BY5" s="200"/>
      <c r="BZ5" s="200"/>
      <c r="CA5" s="200"/>
      <c r="CC5" s="607">
        <v>20</v>
      </c>
      <c r="CD5" s="607"/>
      <c r="CE5" s="607"/>
      <c r="CF5" s="607"/>
      <c r="CG5" s="845" t="s">
        <v>350</v>
      </c>
      <c r="CH5" s="845"/>
      <c r="CI5" s="845"/>
      <c r="CJ5" s="845"/>
      <c r="CK5" s="203" t="s">
        <v>160</v>
      </c>
      <c r="CL5" s="203"/>
      <c r="CN5" s="58"/>
      <c r="CO5" s="200"/>
      <c r="CP5" s="200"/>
      <c r="CQ5" s="200"/>
      <c r="CR5" s="200"/>
      <c r="CS5" s="200"/>
      <c r="CT5" s="201"/>
      <c r="CU5" s="199"/>
      <c r="CV5" s="200"/>
      <c r="CW5" s="200"/>
      <c r="CX5" s="200"/>
      <c r="CY5" s="200"/>
      <c r="CZ5" s="200"/>
      <c r="DB5" s="607">
        <v>20</v>
      </c>
      <c r="DC5" s="607"/>
      <c r="DD5" s="607"/>
      <c r="DE5" s="607"/>
      <c r="DF5" s="845" t="s">
        <v>351</v>
      </c>
      <c r="DG5" s="845"/>
      <c r="DH5" s="845"/>
      <c r="DI5" s="845"/>
      <c r="DJ5" s="203" t="s">
        <v>157</v>
      </c>
      <c r="DK5" s="203"/>
      <c r="DM5" s="58"/>
      <c r="DN5" s="200"/>
      <c r="DO5" s="200"/>
      <c r="DP5" s="200"/>
      <c r="DQ5" s="200"/>
      <c r="DR5" s="200"/>
      <c r="DS5" s="201"/>
    </row>
    <row r="6" spans="1:123" s="32" customFormat="1" ht="3" customHeight="1" thickBot="1">
      <c r="A6" s="625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65"/>
      <c r="AO6" s="625"/>
      <c r="AP6" s="626"/>
      <c r="AQ6" s="626"/>
      <c r="AR6" s="626"/>
      <c r="AS6" s="626"/>
      <c r="AT6" s="626"/>
      <c r="AU6" s="626"/>
      <c r="AV6" s="665"/>
      <c r="AW6" s="199"/>
      <c r="AX6" s="200"/>
      <c r="AY6" s="200"/>
      <c r="AZ6" s="200"/>
      <c r="BA6" s="200"/>
      <c r="BB6" s="200"/>
      <c r="BC6" s="200"/>
      <c r="BD6" s="200"/>
      <c r="BE6" s="200"/>
      <c r="BF6" s="202"/>
      <c r="BG6" s="202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1"/>
      <c r="BV6" s="199"/>
      <c r="BW6" s="200"/>
      <c r="BX6" s="200"/>
      <c r="BY6" s="200"/>
      <c r="BZ6" s="200"/>
      <c r="CA6" s="200"/>
      <c r="CB6" s="200"/>
      <c r="CC6" s="200"/>
      <c r="CD6" s="200"/>
      <c r="CE6" s="202"/>
      <c r="CF6" s="202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1"/>
      <c r="CU6" s="199"/>
      <c r="CV6" s="200"/>
      <c r="CW6" s="200"/>
      <c r="CX6" s="200"/>
      <c r="CY6" s="200"/>
      <c r="CZ6" s="200"/>
      <c r="DA6" s="200"/>
      <c r="DB6" s="200"/>
      <c r="DC6" s="200"/>
      <c r="DD6" s="202"/>
      <c r="DE6" s="202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1"/>
    </row>
    <row r="7" spans="1:123" s="62" customFormat="1" ht="27" customHeight="1" thickBot="1">
      <c r="A7" s="65"/>
      <c r="B7" s="581" t="s">
        <v>171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79" t="s">
        <v>456</v>
      </c>
      <c r="AP7" s="580"/>
      <c r="AQ7" s="580"/>
      <c r="AR7" s="580"/>
      <c r="AS7" s="580"/>
      <c r="AT7" s="580"/>
      <c r="AU7" s="580"/>
      <c r="AV7" s="884"/>
      <c r="AW7" s="885">
        <v>348216</v>
      </c>
      <c r="AX7" s="886"/>
      <c r="AY7" s="886"/>
      <c r="AZ7" s="886"/>
      <c r="BA7" s="886"/>
      <c r="BB7" s="886"/>
      <c r="BC7" s="886"/>
      <c r="BD7" s="886"/>
      <c r="BE7" s="886"/>
      <c r="BF7" s="886"/>
      <c r="BG7" s="886"/>
      <c r="BH7" s="886"/>
      <c r="BI7" s="886"/>
      <c r="BJ7" s="886"/>
      <c r="BK7" s="886"/>
      <c r="BL7" s="886"/>
      <c r="BM7" s="886"/>
      <c r="BN7" s="886"/>
      <c r="BO7" s="886"/>
      <c r="BP7" s="886"/>
      <c r="BQ7" s="886"/>
      <c r="BR7" s="886"/>
      <c r="BS7" s="886"/>
      <c r="BT7" s="886"/>
      <c r="BU7" s="886"/>
      <c r="BV7" s="887">
        <v>508002</v>
      </c>
      <c r="BW7" s="886"/>
      <c r="BX7" s="886"/>
      <c r="BY7" s="886"/>
      <c r="BZ7" s="886"/>
      <c r="CA7" s="886"/>
      <c r="CB7" s="886"/>
      <c r="CC7" s="886"/>
      <c r="CD7" s="886"/>
      <c r="CE7" s="886"/>
      <c r="CF7" s="886"/>
      <c r="CG7" s="886"/>
      <c r="CH7" s="886"/>
      <c r="CI7" s="886"/>
      <c r="CJ7" s="886"/>
      <c r="CK7" s="886"/>
      <c r="CL7" s="886"/>
      <c r="CM7" s="886"/>
      <c r="CN7" s="886"/>
      <c r="CO7" s="886"/>
      <c r="CP7" s="886"/>
      <c r="CQ7" s="886"/>
      <c r="CR7" s="886"/>
      <c r="CS7" s="886"/>
      <c r="CT7" s="886"/>
      <c r="CU7" s="887">
        <v>-138293</v>
      </c>
      <c r="CV7" s="886"/>
      <c r="CW7" s="886"/>
      <c r="CX7" s="886"/>
      <c r="CY7" s="886"/>
      <c r="CZ7" s="886"/>
      <c r="DA7" s="886"/>
      <c r="DB7" s="886"/>
      <c r="DC7" s="886"/>
      <c r="DD7" s="886"/>
      <c r="DE7" s="886"/>
      <c r="DF7" s="886"/>
      <c r="DG7" s="886"/>
      <c r="DH7" s="886"/>
      <c r="DI7" s="886"/>
      <c r="DJ7" s="886"/>
      <c r="DK7" s="886"/>
      <c r="DL7" s="886"/>
      <c r="DM7" s="886"/>
      <c r="DN7" s="886"/>
      <c r="DO7" s="886"/>
      <c r="DP7" s="886"/>
      <c r="DQ7" s="886"/>
      <c r="DR7" s="886"/>
      <c r="DS7" s="888"/>
    </row>
    <row r="8" spans="1:123" s="32" customFormat="1" ht="1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5"/>
      <c r="AB8" s="47"/>
      <c r="AC8" s="47"/>
      <c r="AD8" s="47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6"/>
      <c r="AP8" s="48"/>
      <c r="AQ8" s="48"/>
      <c r="AR8" s="48"/>
      <c r="AS8" s="49"/>
      <c r="AT8" s="49"/>
      <c r="AU8" s="49"/>
      <c r="AV8" s="46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47"/>
      <c r="BQ8" s="47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46"/>
      <c r="CH8" s="46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</row>
    <row r="9" spans="1:123" s="62" customFormat="1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K9" s="212" t="s">
        <v>72</v>
      </c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</row>
    <row r="10" spans="1:123" s="204" customFormat="1" ht="12">
      <c r="A10" s="204" t="s">
        <v>73</v>
      </c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H10" s="577" t="s">
        <v>398</v>
      </c>
      <c r="AI10" s="577"/>
      <c r="AJ10" s="577"/>
      <c r="AK10" s="577"/>
      <c r="AL10" s="577"/>
      <c r="AM10" s="577"/>
      <c r="AN10" s="577"/>
      <c r="AO10" s="577"/>
      <c r="AP10" s="577"/>
      <c r="AQ10" s="577"/>
      <c r="AR10" s="577"/>
      <c r="AS10" s="577"/>
      <c r="AT10" s="577"/>
      <c r="AU10" s="577"/>
      <c r="AV10" s="577"/>
      <c r="AW10" s="577"/>
      <c r="AX10" s="577"/>
      <c r="AY10" s="577"/>
      <c r="AZ10" s="577"/>
      <c r="BA10" s="577"/>
      <c r="BB10" s="577"/>
      <c r="BC10" s="577"/>
      <c r="BD10" s="577"/>
      <c r="BE10" s="577"/>
      <c r="BF10" s="577"/>
      <c r="BG10" s="577"/>
      <c r="BK10" s="66" t="s">
        <v>74</v>
      </c>
      <c r="BV10" s="577"/>
      <c r="BW10" s="577"/>
      <c r="BX10" s="577"/>
      <c r="BY10" s="577"/>
      <c r="BZ10" s="577"/>
      <c r="CA10" s="577"/>
      <c r="CB10" s="577"/>
      <c r="CC10" s="577"/>
      <c r="CD10" s="577"/>
      <c r="CE10" s="577"/>
      <c r="CF10" s="577"/>
      <c r="CG10" s="577"/>
      <c r="CH10" s="577"/>
      <c r="CI10" s="577"/>
      <c r="CJ10" s="577"/>
      <c r="CK10" s="577"/>
      <c r="CL10" s="577"/>
      <c r="CM10" s="577"/>
      <c r="CO10" s="577" t="s">
        <v>399</v>
      </c>
      <c r="CP10" s="577"/>
      <c r="CQ10" s="577"/>
      <c r="CR10" s="577"/>
      <c r="CS10" s="577"/>
      <c r="CT10" s="577"/>
      <c r="CU10" s="577"/>
      <c r="CV10" s="577"/>
      <c r="CW10" s="577"/>
      <c r="CX10" s="577"/>
      <c r="CY10" s="577"/>
      <c r="CZ10" s="577"/>
      <c r="DA10" s="577"/>
      <c r="DB10" s="577"/>
      <c r="DC10" s="577"/>
      <c r="DD10" s="577"/>
      <c r="DE10" s="577"/>
      <c r="DF10" s="577"/>
      <c r="DG10" s="577"/>
      <c r="DH10" s="577"/>
      <c r="DI10" s="577"/>
      <c r="DJ10" s="577"/>
      <c r="DK10" s="577"/>
      <c r="DL10" s="577"/>
      <c r="DM10" s="577"/>
      <c r="DN10" s="577"/>
    </row>
    <row r="11" spans="1:123" s="39" customFormat="1" ht="9.75">
      <c r="O11" s="889" t="s">
        <v>75</v>
      </c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889"/>
      <c r="AB11" s="889"/>
      <c r="AC11" s="889"/>
      <c r="AD11" s="889"/>
      <c r="AE11" s="889"/>
      <c r="AF11" s="889"/>
      <c r="AH11" s="889" t="s">
        <v>76</v>
      </c>
      <c r="AI11" s="889"/>
      <c r="AJ11" s="889"/>
      <c r="AK11" s="889"/>
      <c r="AL11" s="889"/>
      <c r="AM11" s="889"/>
      <c r="AN11" s="889"/>
      <c r="AO11" s="889"/>
      <c r="AP11" s="889"/>
      <c r="AQ11" s="889"/>
      <c r="AR11" s="889"/>
      <c r="AS11" s="889"/>
      <c r="AT11" s="889"/>
      <c r="AU11" s="889"/>
      <c r="AV11" s="889"/>
      <c r="AW11" s="889"/>
      <c r="AX11" s="889"/>
      <c r="AY11" s="889"/>
      <c r="AZ11" s="889"/>
      <c r="BA11" s="889"/>
      <c r="BB11" s="889"/>
      <c r="BC11" s="889"/>
      <c r="BD11" s="889"/>
      <c r="BE11" s="889"/>
      <c r="BF11" s="889"/>
      <c r="BG11" s="889"/>
      <c r="BH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V11" s="889" t="s">
        <v>75</v>
      </c>
      <c r="BW11" s="889"/>
      <c r="BX11" s="889"/>
      <c r="BY11" s="889"/>
      <c r="BZ11" s="889"/>
      <c r="CA11" s="889"/>
      <c r="CB11" s="889"/>
      <c r="CC11" s="889"/>
      <c r="CD11" s="889"/>
      <c r="CE11" s="889"/>
      <c r="CF11" s="889"/>
      <c r="CG11" s="889"/>
      <c r="CH11" s="889"/>
      <c r="CI11" s="889"/>
      <c r="CJ11" s="889"/>
      <c r="CK11" s="889"/>
      <c r="CL11" s="889"/>
      <c r="CM11" s="889"/>
      <c r="CO11" s="889" t="s">
        <v>76</v>
      </c>
      <c r="CP11" s="889"/>
      <c r="CQ11" s="889"/>
      <c r="CR11" s="889"/>
      <c r="CS11" s="889"/>
      <c r="CT11" s="889"/>
      <c r="CU11" s="889"/>
      <c r="CV11" s="889"/>
      <c r="CW11" s="889"/>
      <c r="CX11" s="889"/>
      <c r="CY11" s="889"/>
      <c r="CZ11" s="889"/>
      <c r="DA11" s="889"/>
      <c r="DB11" s="889"/>
      <c r="DC11" s="889"/>
      <c r="DD11" s="889"/>
      <c r="DE11" s="889"/>
      <c r="DF11" s="889"/>
      <c r="DG11" s="889"/>
      <c r="DH11" s="889"/>
      <c r="DI11" s="889"/>
      <c r="DJ11" s="889"/>
      <c r="DK11" s="889"/>
      <c r="DL11" s="889"/>
      <c r="DM11" s="889"/>
      <c r="DN11" s="889"/>
    </row>
    <row r="12" spans="1:123" ht="6" customHeight="1"/>
    <row r="13" spans="1:123" s="204" customFormat="1" ht="12.75" customHeight="1">
      <c r="A13" s="574" t="s">
        <v>77</v>
      </c>
      <c r="B13" s="574"/>
      <c r="C13" s="575" t="s">
        <v>625</v>
      </c>
      <c r="D13" s="575"/>
      <c r="E13" s="575"/>
      <c r="F13" s="575"/>
      <c r="G13" s="890" t="s">
        <v>77</v>
      </c>
      <c r="H13" s="890"/>
      <c r="I13" s="575" t="s">
        <v>400</v>
      </c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4">
        <v>20</v>
      </c>
      <c r="AA13" s="574"/>
      <c r="AB13" s="574"/>
      <c r="AC13" s="574"/>
      <c r="AD13" s="578" t="s">
        <v>359</v>
      </c>
      <c r="AE13" s="578"/>
      <c r="AF13" s="578"/>
      <c r="AG13" s="204" t="s">
        <v>9</v>
      </c>
      <c r="AP13" s="32"/>
    </row>
    <row r="16" spans="1:123" s="39" customFormat="1" ht="9.75">
      <c r="E16" s="39" t="s">
        <v>79</v>
      </c>
    </row>
    <row r="17" spans="8:8" s="39" customFormat="1" ht="9.75">
      <c r="H17" s="39" t="s">
        <v>172</v>
      </c>
    </row>
    <row r="18" spans="8:8" s="39" customFormat="1" ht="9.75">
      <c r="H18" s="39" t="s">
        <v>173</v>
      </c>
    </row>
    <row r="19" spans="8:8" s="39" customFormat="1" ht="9.75">
      <c r="H19" s="39" t="s">
        <v>174</v>
      </c>
    </row>
  </sheetData>
  <mergeCells count="31">
    <mergeCell ref="A13:B13"/>
    <mergeCell ref="C13:F13"/>
    <mergeCell ref="G13:H13"/>
    <mergeCell ref="I13:Y13"/>
    <mergeCell ref="Z13:AC13"/>
    <mergeCell ref="AD13:AF13"/>
    <mergeCell ref="O10:AF10"/>
    <mergeCell ref="AH10:BG10"/>
    <mergeCell ref="BV10:CM10"/>
    <mergeCell ref="CO10:DN10"/>
    <mergeCell ref="O11:AF11"/>
    <mergeCell ref="AH11:BG11"/>
    <mergeCell ref="BV11:CM11"/>
    <mergeCell ref="CO11:DN11"/>
    <mergeCell ref="B7:AN7"/>
    <mergeCell ref="AO7:AV7"/>
    <mergeCell ref="AW7:BU7"/>
    <mergeCell ref="BV7:CT7"/>
    <mergeCell ref="CU7:DS7"/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  <mergeCell ref="DB5:DE5"/>
    <mergeCell ref="DF5:DI5"/>
  </mergeCells>
  <pageMargins left="1.1811023622047245" right="1.102362204724409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A96"/>
  <sheetViews>
    <sheetView tabSelected="1" topLeftCell="B65" zoomScaleNormal="100" workbookViewId="0">
      <selection activeCell="DV79" sqref="DV79"/>
    </sheetView>
  </sheetViews>
  <sheetFormatPr defaultColWidth="0.85546875" defaultRowHeight="12.75"/>
  <cols>
    <col min="1" max="16384" width="0.85546875" style="4"/>
  </cols>
  <sheetData>
    <row r="1" spans="1:105" s="68" customFormat="1" ht="12" customHeight="1">
      <c r="DA1" s="69" t="s">
        <v>175</v>
      </c>
    </row>
    <row r="2" spans="1:105" ht="15" customHeight="1"/>
    <row r="3" spans="1:105" s="43" customFormat="1" ht="15">
      <c r="A3" s="552" t="s">
        <v>176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2"/>
      <c r="CE3" s="552"/>
      <c r="CF3" s="552"/>
      <c r="CG3" s="136"/>
      <c r="CH3" s="136"/>
      <c r="CI3" s="136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</row>
    <row r="4" spans="1:105" s="43" customFormat="1" ht="15" customHeight="1" thickBot="1">
      <c r="Z4" s="6"/>
      <c r="AA4" s="6"/>
      <c r="AB4" s="6"/>
      <c r="AC4" s="6"/>
      <c r="AD4" s="895" t="s">
        <v>358</v>
      </c>
      <c r="AE4" s="895"/>
      <c r="AF4" s="895"/>
      <c r="AG4" s="895"/>
      <c r="AH4" s="895"/>
      <c r="AI4" s="895"/>
      <c r="AJ4" s="895"/>
      <c r="AK4" s="895"/>
      <c r="AL4" s="895"/>
      <c r="AM4" s="895"/>
      <c r="AN4" s="895"/>
      <c r="AO4" s="895"/>
      <c r="AP4" s="895"/>
      <c r="AQ4" s="895"/>
      <c r="AR4" s="895"/>
      <c r="AS4" s="895"/>
      <c r="AT4" s="895"/>
      <c r="AU4" s="895"/>
      <c r="AV4" s="895"/>
      <c r="AW4" s="895"/>
      <c r="AX4" s="895"/>
      <c r="AY4" s="895"/>
      <c r="AZ4" s="895"/>
      <c r="BA4" s="895"/>
      <c r="BB4" s="895"/>
      <c r="BC4" s="895"/>
      <c r="BD4" s="895"/>
      <c r="BM4" s="42"/>
      <c r="CG4" s="556" t="s">
        <v>10</v>
      </c>
      <c r="CH4" s="557"/>
      <c r="CI4" s="557"/>
      <c r="CJ4" s="557"/>
      <c r="CK4" s="557"/>
      <c r="CL4" s="557"/>
      <c r="CM4" s="557"/>
      <c r="CN4" s="557"/>
      <c r="CO4" s="557"/>
      <c r="CP4" s="557"/>
      <c r="CQ4" s="557"/>
      <c r="CR4" s="557"/>
      <c r="CS4" s="557"/>
      <c r="CT4" s="557"/>
      <c r="CU4" s="557"/>
      <c r="CV4" s="557"/>
      <c r="CW4" s="557"/>
      <c r="CX4" s="557"/>
      <c r="CY4" s="557"/>
      <c r="CZ4" s="558"/>
    </row>
    <row r="5" spans="1:105" s="43" customFormat="1" ht="1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8" t="s">
        <v>11</v>
      </c>
      <c r="CG5" s="896" t="s">
        <v>177</v>
      </c>
      <c r="CH5" s="897"/>
      <c r="CI5" s="897"/>
      <c r="CJ5" s="897"/>
      <c r="CK5" s="897"/>
      <c r="CL5" s="897"/>
      <c r="CM5" s="897"/>
      <c r="CN5" s="897"/>
      <c r="CO5" s="897"/>
      <c r="CP5" s="897"/>
      <c r="CQ5" s="897"/>
      <c r="CR5" s="897"/>
      <c r="CS5" s="897"/>
      <c r="CT5" s="897"/>
      <c r="CU5" s="897"/>
      <c r="CV5" s="897"/>
      <c r="CW5" s="897"/>
      <c r="CX5" s="897"/>
      <c r="CY5" s="897"/>
      <c r="CZ5" s="898"/>
    </row>
    <row r="6" spans="1:105" s="43" customFormat="1" ht="1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8" t="s">
        <v>13</v>
      </c>
      <c r="CG6" s="891" t="s">
        <v>359</v>
      </c>
      <c r="CH6" s="892"/>
      <c r="CI6" s="892"/>
      <c r="CJ6" s="892"/>
      <c r="CK6" s="892"/>
      <c r="CL6" s="892"/>
      <c r="CM6" s="892" t="s">
        <v>360</v>
      </c>
      <c r="CN6" s="892"/>
      <c r="CO6" s="892"/>
      <c r="CP6" s="892"/>
      <c r="CQ6" s="892"/>
      <c r="CR6" s="892"/>
      <c r="CS6" s="892"/>
      <c r="CT6" s="892"/>
      <c r="CU6" s="892" t="s">
        <v>361</v>
      </c>
      <c r="CV6" s="892"/>
      <c r="CW6" s="892"/>
      <c r="CX6" s="892"/>
      <c r="CY6" s="892"/>
      <c r="CZ6" s="893"/>
    </row>
    <row r="7" spans="1:105" s="43" customFormat="1" ht="15" customHeight="1">
      <c r="A7" s="139" t="s">
        <v>14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536" t="s">
        <v>362</v>
      </c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X7" s="139"/>
      <c r="BY7" s="139"/>
      <c r="BZ7" s="139"/>
      <c r="CA7" s="139"/>
      <c r="CB7" s="139"/>
      <c r="CC7" s="139"/>
      <c r="CD7" s="139"/>
      <c r="CE7" s="138" t="s">
        <v>15</v>
      </c>
      <c r="CG7" s="891" t="s">
        <v>363</v>
      </c>
      <c r="CH7" s="892"/>
      <c r="CI7" s="892"/>
      <c r="CJ7" s="892"/>
      <c r="CK7" s="892"/>
      <c r="CL7" s="892"/>
      <c r="CM7" s="892"/>
      <c r="CN7" s="892"/>
      <c r="CO7" s="892"/>
      <c r="CP7" s="892"/>
      <c r="CQ7" s="892"/>
      <c r="CR7" s="892"/>
      <c r="CS7" s="892"/>
      <c r="CT7" s="892"/>
      <c r="CU7" s="892"/>
      <c r="CV7" s="892"/>
      <c r="CW7" s="892"/>
      <c r="CX7" s="892"/>
      <c r="CY7" s="892"/>
      <c r="CZ7" s="893"/>
    </row>
    <row r="8" spans="1:105" s="43" customFormat="1" ht="15" customHeight="1">
      <c r="A8" s="139" t="s">
        <v>16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8" t="s">
        <v>17</v>
      </c>
      <c r="CG8" s="891" t="s">
        <v>364</v>
      </c>
      <c r="CH8" s="892"/>
      <c r="CI8" s="892"/>
      <c r="CJ8" s="892"/>
      <c r="CK8" s="892"/>
      <c r="CL8" s="892"/>
      <c r="CM8" s="892"/>
      <c r="CN8" s="892"/>
      <c r="CO8" s="892"/>
      <c r="CP8" s="892"/>
      <c r="CQ8" s="892"/>
      <c r="CR8" s="892"/>
      <c r="CS8" s="892"/>
      <c r="CT8" s="892"/>
      <c r="CU8" s="892"/>
      <c r="CV8" s="892"/>
      <c r="CW8" s="892"/>
      <c r="CX8" s="892"/>
      <c r="CY8" s="892"/>
      <c r="CZ8" s="893"/>
    </row>
    <row r="9" spans="1:105" s="43" customFormat="1" ht="24.75" customHeight="1">
      <c r="A9" s="699" t="s">
        <v>124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894" t="s">
        <v>365</v>
      </c>
      <c r="U9" s="894"/>
      <c r="V9" s="894"/>
      <c r="W9" s="894"/>
      <c r="X9" s="894"/>
      <c r="Y9" s="894"/>
      <c r="Z9" s="894"/>
      <c r="AA9" s="894"/>
      <c r="AB9" s="894"/>
      <c r="AC9" s="894"/>
      <c r="AD9" s="894"/>
      <c r="AE9" s="894"/>
      <c r="AF9" s="894"/>
      <c r="AG9" s="894"/>
      <c r="AH9" s="894"/>
      <c r="AI9" s="894"/>
      <c r="AJ9" s="894"/>
      <c r="AK9" s="894"/>
      <c r="AL9" s="894"/>
      <c r="AM9" s="894"/>
      <c r="AN9" s="894"/>
      <c r="AO9" s="894"/>
      <c r="AP9" s="894"/>
      <c r="AQ9" s="894"/>
      <c r="AR9" s="894"/>
      <c r="AS9" s="894"/>
      <c r="AT9" s="894"/>
      <c r="AU9" s="894"/>
      <c r="AV9" s="894"/>
      <c r="AW9" s="894"/>
      <c r="AX9" s="894"/>
      <c r="AY9" s="894"/>
      <c r="AZ9" s="894"/>
      <c r="BA9" s="894"/>
      <c r="BB9" s="894"/>
      <c r="BC9" s="894"/>
      <c r="BD9" s="894"/>
      <c r="BE9" s="894"/>
      <c r="BF9" s="894"/>
      <c r="BG9" s="894"/>
      <c r="BH9" s="894"/>
      <c r="BI9" s="894"/>
      <c r="BJ9" s="894"/>
      <c r="BK9" s="894"/>
      <c r="BL9" s="894"/>
      <c r="BM9" s="894"/>
      <c r="BN9" s="894"/>
      <c r="BO9" s="894"/>
      <c r="BP9" s="894"/>
      <c r="BQ9" s="894"/>
      <c r="BR9" s="894"/>
      <c r="BS9" s="894"/>
      <c r="BT9" s="894"/>
      <c r="BU9" s="894"/>
      <c r="BV9" s="139"/>
      <c r="BW9" s="139"/>
      <c r="BX9" s="139"/>
      <c r="BY9" s="139"/>
      <c r="BZ9" s="139"/>
      <c r="CA9" s="139"/>
      <c r="CB9" s="139"/>
      <c r="CC9" s="139"/>
      <c r="CD9" s="139"/>
      <c r="CE9" s="138" t="s">
        <v>125</v>
      </c>
      <c r="CG9" s="891" t="s">
        <v>366</v>
      </c>
      <c r="CH9" s="892"/>
      <c r="CI9" s="892"/>
      <c r="CJ9" s="892"/>
      <c r="CK9" s="892"/>
      <c r="CL9" s="892"/>
      <c r="CM9" s="892"/>
      <c r="CN9" s="892"/>
      <c r="CO9" s="892"/>
      <c r="CP9" s="892"/>
      <c r="CQ9" s="892"/>
      <c r="CR9" s="892"/>
      <c r="CS9" s="892"/>
      <c r="CT9" s="892"/>
      <c r="CU9" s="892"/>
      <c r="CV9" s="892"/>
      <c r="CW9" s="892"/>
      <c r="CX9" s="892"/>
      <c r="CY9" s="892"/>
      <c r="CZ9" s="893"/>
    </row>
    <row r="10" spans="1:105" s="43" customFormat="1" ht="15" customHeight="1">
      <c r="A10" s="701" t="s">
        <v>22</v>
      </c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/>
      <c r="AO10" s="701"/>
      <c r="AP10" s="701"/>
      <c r="AQ10" s="701"/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0"/>
      <c r="BC10" s="700"/>
      <c r="BD10" s="700"/>
      <c r="BE10" s="700"/>
      <c r="BF10" s="700"/>
      <c r="BG10" s="700"/>
      <c r="BH10" s="700"/>
      <c r="BI10" s="700"/>
      <c r="BJ10" s="700"/>
      <c r="BK10" s="700"/>
      <c r="BL10" s="700"/>
      <c r="BM10" s="700"/>
      <c r="BN10" s="700"/>
      <c r="BO10" s="700"/>
      <c r="BP10" s="700"/>
      <c r="BQ10" s="700"/>
      <c r="BR10" s="700"/>
      <c r="BS10" s="700"/>
      <c r="BT10" s="700"/>
      <c r="BU10" s="700"/>
      <c r="BV10" s="700"/>
      <c r="BW10" s="700"/>
      <c r="BX10" s="700"/>
      <c r="BY10" s="700"/>
      <c r="BZ10" s="700"/>
      <c r="CA10" s="700"/>
      <c r="CB10" s="700"/>
      <c r="CC10" s="700"/>
      <c r="CE10" s="139"/>
      <c r="CG10" s="891" t="s">
        <v>367</v>
      </c>
      <c r="CH10" s="892"/>
      <c r="CI10" s="892"/>
      <c r="CJ10" s="892"/>
      <c r="CK10" s="892"/>
      <c r="CL10" s="892"/>
      <c r="CM10" s="892"/>
      <c r="CN10" s="892"/>
      <c r="CO10" s="892"/>
      <c r="CP10" s="892"/>
      <c r="CQ10" s="892" t="s">
        <v>368</v>
      </c>
      <c r="CR10" s="892"/>
      <c r="CS10" s="892"/>
      <c r="CT10" s="892"/>
      <c r="CU10" s="892"/>
      <c r="CV10" s="892"/>
      <c r="CW10" s="892"/>
      <c r="CX10" s="892"/>
      <c r="CY10" s="892"/>
      <c r="CZ10" s="893"/>
    </row>
    <row r="11" spans="1:105" s="43" customFormat="1" ht="15" customHeight="1">
      <c r="A11" s="536" t="s">
        <v>369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6"/>
      <c r="BH11" s="536"/>
      <c r="BI11" s="536"/>
      <c r="BJ11" s="536"/>
      <c r="BK11" s="536"/>
      <c r="BL11" s="536"/>
      <c r="BM11" s="536"/>
      <c r="BN11" s="13"/>
      <c r="BO11" s="13"/>
      <c r="BP11" s="13"/>
      <c r="BQ11" s="13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8" t="s">
        <v>23</v>
      </c>
      <c r="CG11" s="891"/>
      <c r="CH11" s="892"/>
      <c r="CI11" s="892"/>
      <c r="CJ11" s="892"/>
      <c r="CK11" s="892"/>
      <c r="CL11" s="892"/>
      <c r="CM11" s="892"/>
      <c r="CN11" s="892"/>
      <c r="CO11" s="892"/>
      <c r="CP11" s="892"/>
      <c r="CQ11" s="892"/>
      <c r="CR11" s="892"/>
      <c r="CS11" s="892"/>
      <c r="CT11" s="892"/>
      <c r="CU11" s="892"/>
      <c r="CV11" s="892"/>
      <c r="CW11" s="892"/>
      <c r="CX11" s="892"/>
      <c r="CY11" s="892"/>
      <c r="CZ11" s="893"/>
    </row>
    <row r="12" spans="1:105" s="43" customFormat="1" ht="15" customHeight="1" thickBot="1">
      <c r="A12" s="142" t="s">
        <v>178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8" t="s">
        <v>25</v>
      </c>
      <c r="CG12" s="899">
        <v>384</v>
      </c>
      <c r="CH12" s="900"/>
      <c r="CI12" s="900"/>
      <c r="CJ12" s="900"/>
      <c r="CK12" s="900"/>
      <c r="CL12" s="900"/>
      <c r="CM12" s="900"/>
      <c r="CN12" s="900"/>
      <c r="CO12" s="900"/>
      <c r="CP12" s="900"/>
      <c r="CQ12" s="900"/>
      <c r="CR12" s="900"/>
      <c r="CS12" s="900"/>
      <c r="CT12" s="900"/>
      <c r="CU12" s="900"/>
      <c r="CV12" s="900"/>
      <c r="CW12" s="900"/>
      <c r="CX12" s="900"/>
      <c r="CY12" s="900"/>
      <c r="CZ12" s="901"/>
    </row>
    <row r="13" spans="1:105" s="71" customFormat="1" ht="12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BV13" s="70"/>
      <c r="BW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</row>
    <row r="14" spans="1:105" s="71" customFormat="1" ht="16.5" customHeight="1">
      <c r="A14" s="498" t="s">
        <v>127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500"/>
      <c r="BM14" s="498" t="s">
        <v>370</v>
      </c>
      <c r="BN14" s="499"/>
      <c r="BO14" s="499"/>
      <c r="BP14" s="499"/>
      <c r="BQ14" s="499"/>
      <c r="BR14" s="499"/>
      <c r="BS14" s="500"/>
      <c r="BT14" s="72"/>
      <c r="BU14" s="73"/>
      <c r="BV14" s="144"/>
      <c r="BW14" s="513" t="s">
        <v>371</v>
      </c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3"/>
      <c r="CI14" s="144"/>
      <c r="CJ14" s="145"/>
      <c r="CK14" s="72"/>
      <c r="CL14" s="73"/>
      <c r="CM14" s="144"/>
      <c r="CN14" s="513" t="s">
        <v>371</v>
      </c>
      <c r="CO14" s="513"/>
      <c r="CP14" s="513"/>
      <c r="CQ14" s="513"/>
      <c r="CR14" s="513"/>
      <c r="CS14" s="513"/>
      <c r="CT14" s="513"/>
      <c r="CU14" s="513"/>
      <c r="CV14" s="513"/>
      <c r="CW14" s="513"/>
      <c r="CX14" s="513"/>
      <c r="CY14" s="513"/>
      <c r="CZ14" s="144"/>
      <c r="DA14" s="145"/>
    </row>
    <row r="15" spans="1:105" s="71" customFormat="1" ht="15.75" customHeight="1">
      <c r="A15" s="501"/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3"/>
      <c r="BM15" s="501"/>
      <c r="BN15" s="502"/>
      <c r="BO15" s="502"/>
      <c r="BP15" s="502"/>
      <c r="BQ15" s="502"/>
      <c r="BR15" s="502"/>
      <c r="BS15" s="503"/>
      <c r="BT15" s="74"/>
      <c r="BU15" s="70"/>
      <c r="BV15" s="70"/>
      <c r="BW15" s="530" t="s">
        <v>372</v>
      </c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75"/>
      <c r="CJ15" s="76"/>
      <c r="CK15" s="74"/>
      <c r="CL15" s="70"/>
      <c r="CM15" s="70"/>
      <c r="CN15" s="530" t="s">
        <v>373</v>
      </c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75"/>
      <c r="DA15" s="76"/>
    </row>
    <row r="16" spans="1:105" s="71" customFormat="1" ht="9.75" customHeight="1" thickBot="1">
      <c r="A16" s="504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6"/>
      <c r="BM16" s="504"/>
      <c r="BN16" s="505"/>
      <c r="BO16" s="505"/>
      <c r="BP16" s="505"/>
      <c r="BQ16" s="505"/>
      <c r="BR16" s="505"/>
      <c r="BS16" s="506"/>
      <c r="BT16" s="74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6"/>
      <c r="CK16" s="74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</row>
    <row r="17" spans="1:105" s="71" customFormat="1" ht="27" customHeight="1">
      <c r="A17" s="77"/>
      <c r="B17" s="902" t="s">
        <v>179</v>
      </c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2"/>
      <c r="AK17" s="902"/>
      <c r="AL17" s="902"/>
      <c r="AM17" s="902"/>
      <c r="AN17" s="902"/>
      <c r="AO17" s="902"/>
      <c r="AP17" s="902"/>
      <c r="AQ17" s="902"/>
      <c r="AR17" s="902"/>
      <c r="AS17" s="902"/>
      <c r="AT17" s="902"/>
      <c r="AU17" s="902"/>
      <c r="AV17" s="902"/>
      <c r="AW17" s="902"/>
      <c r="AX17" s="902"/>
      <c r="AY17" s="902"/>
      <c r="AZ17" s="902"/>
      <c r="BA17" s="902"/>
      <c r="BB17" s="902"/>
      <c r="BC17" s="902"/>
      <c r="BD17" s="902"/>
      <c r="BE17" s="902"/>
      <c r="BF17" s="902"/>
      <c r="BG17" s="902"/>
      <c r="BH17" s="902"/>
      <c r="BI17" s="902"/>
      <c r="BJ17" s="902"/>
      <c r="BK17" s="902"/>
      <c r="BL17" s="902"/>
      <c r="BM17" s="903" t="s">
        <v>374</v>
      </c>
      <c r="BN17" s="904"/>
      <c r="BO17" s="904"/>
      <c r="BP17" s="904"/>
      <c r="BQ17" s="904"/>
      <c r="BR17" s="904"/>
      <c r="BS17" s="905"/>
      <c r="BT17" s="909">
        <f>BT19+BT23+BT24+BT25</f>
        <v>11258627</v>
      </c>
      <c r="BU17" s="910"/>
      <c r="BV17" s="910"/>
      <c r="BW17" s="910"/>
      <c r="BX17" s="910"/>
      <c r="BY17" s="910"/>
      <c r="BZ17" s="910"/>
      <c r="CA17" s="910"/>
      <c r="CB17" s="910"/>
      <c r="CC17" s="910"/>
      <c r="CD17" s="910"/>
      <c r="CE17" s="910"/>
      <c r="CF17" s="910"/>
      <c r="CG17" s="910"/>
      <c r="CH17" s="910"/>
      <c r="CI17" s="910"/>
      <c r="CJ17" s="911"/>
      <c r="CK17" s="915">
        <f>CK19+CK23+CK24+CK25</f>
        <v>10246798</v>
      </c>
      <c r="CL17" s="910"/>
      <c r="CM17" s="910"/>
      <c r="CN17" s="910"/>
      <c r="CO17" s="910"/>
      <c r="CP17" s="910"/>
      <c r="CQ17" s="910"/>
      <c r="CR17" s="910"/>
      <c r="CS17" s="910"/>
      <c r="CT17" s="910"/>
      <c r="CU17" s="910"/>
      <c r="CV17" s="910"/>
      <c r="CW17" s="910"/>
      <c r="CX17" s="910"/>
      <c r="CY17" s="910"/>
      <c r="CZ17" s="910"/>
      <c r="DA17" s="916"/>
    </row>
    <row r="18" spans="1:105" s="71" customFormat="1" ht="19.5" customHeight="1">
      <c r="A18" s="78"/>
      <c r="B18" s="919" t="s">
        <v>180</v>
      </c>
      <c r="C18" s="919"/>
      <c r="D18" s="919"/>
      <c r="E18" s="919"/>
      <c r="F18" s="919"/>
      <c r="G18" s="919"/>
      <c r="H18" s="919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19"/>
      <c r="T18" s="919"/>
      <c r="U18" s="919"/>
      <c r="V18" s="919"/>
      <c r="W18" s="919"/>
      <c r="X18" s="919"/>
      <c r="Y18" s="919"/>
      <c r="Z18" s="919"/>
      <c r="AA18" s="919"/>
      <c r="AB18" s="919"/>
      <c r="AC18" s="919"/>
      <c r="AD18" s="919"/>
      <c r="AE18" s="919"/>
      <c r="AF18" s="919"/>
      <c r="AG18" s="919"/>
      <c r="AH18" s="919"/>
      <c r="AI18" s="919"/>
      <c r="AJ18" s="919"/>
      <c r="AK18" s="919"/>
      <c r="AL18" s="919"/>
      <c r="AM18" s="919"/>
      <c r="AN18" s="919"/>
      <c r="AO18" s="919"/>
      <c r="AP18" s="919"/>
      <c r="AQ18" s="919"/>
      <c r="AR18" s="919"/>
      <c r="AS18" s="919"/>
      <c r="AT18" s="919"/>
      <c r="AU18" s="919"/>
      <c r="AV18" s="919"/>
      <c r="AW18" s="919"/>
      <c r="AX18" s="919"/>
      <c r="AY18" s="919"/>
      <c r="AZ18" s="919"/>
      <c r="BA18" s="919"/>
      <c r="BB18" s="919"/>
      <c r="BC18" s="919"/>
      <c r="BD18" s="919"/>
      <c r="BE18" s="919"/>
      <c r="BF18" s="919"/>
      <c r="BG18" s="919"/>
      <c r="BH18" s="919"/>
      <c r="BI18" s="919"/>
      <c r="BJ18" s="919"/>
      <c r="BK18" s="919"/>
      <c r="BL18" s="919"/>
      <c r="BM18" s="906"/>
      <c r="BN18" s="907"/>
      <c r="BO18" s="907"/>
      <c r="BP18" s="907"/>
      <c r="BQ18" s="907"/>
      <c r="BR18" s="907"/>
      <c r="BS18" s="908"/>
      <c r="BT18" s="912"/>
      <c r="BU18" s="913"/>
      <c r="BV18" s="913"/>
      <c r="BW18" s="913"/>
      <c r="BX18" s="913"/>
      <c r="BY18" s="913"/>
      <c r="BZ18" s="913"/>
      <c r="CA18" s="913"/>
      <c r="CB18" s="913"/>
      <c r="CC18" s="913"/>
      <c r="CD18" s="913"/>
      <c r="CE18" s="913"/>
      <c r="CF18" s="913"/>
      <c r="CG18" s="913"/>
      <c r="CH18" s="913"/>
      <c r="CI18" s="913"/>
      <c r="CJ18" s="914"/>
      <c r="CK18" s="917"/>
      <c r="CL18" s="913"/>
      <c r="CM18" s="913"/>
      <c r="CN18" s="913"/>
      <c r="CO18" s="913"/>
      <c r="CP18" s="913"/>
      <c r="CQ18" s="913"/>
      <c r="CR18" s="913"/>
      <c r="CS18" s="913"/>
      <c r="CT18" s="913"/>
      <c r="CU18" s="913"/>
      <c r="CV18" s="913"/>
      <c r="CW18" s="913"/>
      <c r="CX18" s="913"/>
      <c r="CY18" s="913"/>
      <c r="CZ18" s="913"/>
      <c r="DA18" s="918"/>
    </row>
    <row r="19" spans="1:105" s="71" customFormat="1" ht="15" customHeight="1">
      <c r="A19" s="79"/>
      <c r="B19" s="920" t="s">
        <v>136</v>
      </c>
      <c r="C19" s="920"/>
      <c r="D19" s="920"/>
      <c r="E19" s="920"/>
      <c r="F19" s="920"/>
      <c r="G19" s="920"/>
      <c r="H19" s="920"/>
      <c r="I19" s="920"/>
      <c r="J19" s="920"/>
      <c r="K19" s="920"/>
      <c r="L19" s="920"/>
      <c r="M19" s="920"/>
      <c r="N19" s="920"/>
      <c r="O19" s="920"/>
      <c r="P19" s="920"/>
      <c r="Q19" s="920"/>
      <c r="R19" s="920"/>
      <c r="S19" s="920"/>
      <c r="T19" s="920"/>
      <c r="U19" s="920"/>
      <c r="V19" s="920"/>
      <c r="W19" s="920"/>
      <c r="X19" s="920"/>
      <c r="Y19" s="920"/>
      <c r="Z19" s="920"/>
      <c r="AA19" s="920"/>
      <c r="AB19" s="920"/>
      <c r="AC19" s="920"/>
      <c r="AD19" s="920"/>
      <c r="AE19" s="920"/>
      <c r="AF19" s="920"/>
      <c r="AG19" s="920"/>
      <c r="AH19" s="920"/>
      <c r="AI19" s="920"/>
      <c r="AJ19" s="920"/>
      <c r="AK19" s="920"/>
      <c r="AL19" s="920"/>
      <c r="AM19" s="920"/>
      <c r="AN19" s="920"/>
      <c r="AO19" s="920"/>
      <c r="AP19" s="920"/>
      <c r="AQ19" s="920"/>
      <c r="AR19" s="920"/>
      <c r="AS19" s="920"/>
      <c r="AT19" s="920"/>
      <c r="AU19" s="920"/>
      <c r="AV19" s="920"/>
      <c r="AW19" s="920"/>
      <c r="AX19" s="920"/>
      <c r="AY19" s="920"/>
      <c r="AZ19" s="920"/>
      <c r="BA19" s="920"/>
      <c r="BB19" s="920"/>
      <c r="BC19" s="920"/>
      <c r="BD19" s="920"/>
      <c r="BE19" s="920"/>
      <c r="BF19" s="920"/>
      <c r="BG19" s="920"/>
      <c r="BH19" s="920"/>
      <c r="BI19" s="920"/>
      <c r="BJ19" s="920"/>
      <c r="BK19" s="920"/>
      <c r="BL19" s="920"/>
      <c r="BM19" s="480" t="s">
        <v>375</v>
      </c>
      <c r="BN19" s="481"/>
      <c r="BO19" s="481"/>
      <c r="BP19" s="481"/>
      <c r="BQ19" s="481"/>
      <c r="BR19" s="481"/>
      <c r="BS19" s="921"/>
      <c r="BT19" s="923">
        <f>8057205</f>
        <v>8057205</v>
      </c>
      <c r="BU19" s="924"/>
      <c r="BV19" s="924"/>
      <c r="BW19" s="924"/>
      <c r="BX19" s="924"/>
      <c r="BY19" s="924"/>
      <c r="BZ19" s="924"/>
      <c r="CA19" s="924"/>
      <c r="CB19" s="924"/>
      <c r="CC19" s="924"/>
      <c r="CD19" s="924"/>
      <c r="CE19" s="924"/>
      <c r="CF19" s="924"/>
      <c r="CG19" s="924"/>
      <c r="CH19" s="924"/>
      <c r="CI19" s="924"/>
      <c r="CJ19" s="924"/>
      <c r="CK19" s="924">
        <v>6243385</v>
      </c>
      <c r="CL19" s="924"/>
      <c r="CM19" s="924"/>
      <c r="CN19" s="924"/>
      <c r="CO19" s="924"/>
      <c r="CP19" s="924"/>
      <c r="CQ19" s="924"/>
      <c r="CR19" s="924"/>
      <c r="CS19" s="924"/>
      <c r="CT19" s="924"/>
      <c r="CU19" s="924"/>
      <c r="CV19" s="924"/>
      <c r="CW19" s="924"/>
      <c r="CX19" s="924"/>
      <c r="CY19" s="924"/>
      <c r="CZ19" s="924"/>
      <c r="DA19" s="925"/>
    </row>
    <row r="20" spans="1:105" s="71" customFormat="1" ht="15" customHeight="1">
      <c r="A20" s="78"/>
      <c r="B20" s="926" t="s">
        <v>181</v>
      </c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6"/>
      <c r="R20" s="926"/>
      <c r="S20" s="926"/>
      <c r="T20" s="926"/>
      <c r="U20" s="926"/>
      <c r="V20" s="926"/>
      <c r="W20" s="926"/>
      <c r="X20" s="926"/>
      <c r="Y20" s="926"/>
      <c r="Z20" s="926"/>
      <c r="AA20" s="926"/>
      <c r="AB20" s="926"/>
      <c r="AC20" s="926"/>
      <c r="AD20" s="926"/>
      <c r="AE20" s="926"/>
      <c r="AF20" s="926"/>
      <c r="AG20" s="926"/>
      <c r="AH20" s="926"/>
      <c r="AI20" s="926"/>
      <c r="AJ20" s="926"/>
      <c r="AK20" s="926"/>
      <c r="AL20" s="926"/>
      <c r="AM20" s="926"/>
      <c r="AN20" s="926"/>
      <c r="AO20" s="926"/>
      <c r="AP20" s="926"/>
      <c r="AQ20" s="926"/>
      <c r="AR20" s="926"/>
      <c r="AS20" s="926"/>
      <c r="AT20" s="926"/>
      <c r="AU20" s="926"/>
      <c r="AV20" s="926"/>
      <c r="AW20" s="926"/>
      <c r="AX20" s="926"/>
      <c r="AY20" s="926"/>
      <c r="AZ20" s="926"/>
      <c r="BA20" s="926"/>
      <c r="BB20" s="926"/>
      <c r="BC20" s="926"/>
      <c r="BD20" s="926"/>
      <c r="BE20" s="926"/>
      <c r="BF20" s="926"/>
      <c r="BG20" s="926"/>
      <c r="BH20" s="926"/>
      <c r="BI20" s="926"/>
      <c r="BJ20" s="926"/>
      <c r="BK20" s="926"/>
      <c r="BL20" s="926"/>
      <c r="BM20" s="451"/>
      <c r="BN20" s="452"/>
      <c r="BO20" s="452"/>
      <c r="BP20" s="452"/>
      <c r="BQ20" s="452"/>
      <c r="BR20" s="452"/>
      <c r="BS20" s="922"/>
      <c r="BT20" s="923"/>
      <c r="BU20" s="924"/>
      <c r="BV20" s="924"/>
      <c r="BW20" s="924"/>
      <c r="BX20" s="924"/>
      <c r="BY20" s="924"/>
      <c r="BZ20" s="924"/>
      <c r="CA20" s="924"/>
      <c r="CB20" s="924"/>
      <c r="CC20" s="924"/>
      <c r="CD20" s="924"/>
      <c r="CE20" s="924"/>
      <c r="CF20" s="924"/>
      <c r="CG20" s="924"/>
      <c r="CH20" s="924"/>
      <c r="CI20" s="924"/>
      <c r="CJ20" s="924"/>
      <c r="CK20" s="924"/>
      <c r="CL20" s="924"/>
      <c r="CM20" s="924"/>
      <c r="CN20" s="924"/>
      <c r="CO20" s="924"/>
      <c r="CP20" s="924"/>
      <c r="CQ20" s="924"/>
      <c r="CR20" s="924"/>
      <c r="CS20" s="924"/>
      <c r="CT20" s="924"/>
      <c r="CU20" s="924"/>
      <c r="CV20" s="924"/>
      <c r="CW20" s="924"/>
      <c r="CX20" s="924"/>
      <c r="CY20" s="924"/>
      <c r="CZ20" s="924"/>
      <c r="DA20" s="925"/>
    </row>
    <row r="21" spans="1:105" s="71" customFormat="1" ht="30" customHeight="1">
      <c r="A21" s="78"/>
      <c r="B21" s="929" t="s">
        <v>182</v>
      </c>
      <c r="C21" s="929"/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29"/>
      <c r="AA21" s="929"/>
      <c r="AB21" s="929"/>
      <c r="AC21" s="929"/>
      <c r="AD21" s="929"/>
      <c r="AE21" s="929"/>
      <c r="AF21" s="929"/>
      <c r="AG21" s="929"/>
      <c r="AH21" s="929"/>
      <c r="AI21" s="929"/>
      <c r="AJ21" s="929"/>
      <c r="AK21" s="929"/>
      <c r="AL21" s="929"/>
      <c r="AM21" s="929"/>
      <c r="AN21" s="929"/>
      <c r="AO21" s="929"/>
      <c r="AP21" s="929"/>
      <c r="AQ21" s="929"/>
      <c r="AR21" s="929"/>
      <c r="AS21" s="929"/>
      <c r="AT21" s="929"/>
      <c r="AU21" s="929"/>
      <c r="AV21" s="929"/>
      <c r="AW21" s="929"/>
      <c r="AX21" s="929"/>
      <c r="AY21" s="929"/>
      <c r="AZ21" s="929"/>
      <c r="BA21" s="929"/>
      <c r="BB21" s="929"/>
      <c r="BC21" s="929"/>
      <c r="BD21" s="929"/>
      <c r="BE21" s="929"/>
      <c r="BF21" s="929"/>
      <c r="BG21" s="929"/>
      <c r="BH21" s="929"/>
      <c r="BI21" s="929"/>
      <c r="BJ21" s="929"/>
      <c r="BK21" s="929"/>
      <c r="BL21" s="929"/>
      <c r="BM21" s="403" t="s">
        <v>376</v>
      </c>
      <c r="BN21" s="404"/>
      <c r="BO21" s="404"/>
      <c r="BP21" s="404"/>
      <c r="BQ21" s="404"/>
      <c r="BR21" s="404"/>
      <c r="BS21" s="928"/>
      <c r="BT21" s="923">
        <v>0</v>
      </c>
      <c r="BU21" s="924"/>
      <c r="BV21" s="924"/>
      <c r="BW21" s="924"/>
      <c r="BX21" s="924"/>
      <c r="BY21" s="924"/>
      <c r="BZ21" s="924"/>
      <c r="CA21" s="924"/>
      <c r="CB21" s="924"/>
      <c r="CC21" s="924"/>
      <c r="CD21" s="924"/>
      <c r="CE21" s="924"/>
      <c r="CF21" s="924"/>
      <c r="CG21" s="924"/>
      <c r="CH21" s="924"/>
      <c r="CI21" s="924"/>
      <c r="CJ21" s="924"/>
      <c r="CK21" s="924">
        <v>0</v>
      </c>
      <c r="CL21" s="924"/>
      <c r="CM21" s="924"/>
      <c r="CN21" s="924"/>
      <c r="CO21" s="924"/>
      <c r="CP21" s="924"/>
      <c r="CQ21" s="924"/>
      <c r="CR21" s="924"/>
      <c r="CS21" s="924"/>
      <c r="CT21" s="924"/>
      <c r="CU21" s="924"/>
      <c r="CV21" s="924"/>
      <c r="CW21" s="924"/>
      <c r="CX21" s="924"/>
      <c r="CY21" s="924"/>
      <c r="CZ21" s="924"/>
      <c r="DA21" s="925"/>
    </row>
    <row r="22" spans="1:105" s="71" customFormat="1" ht="12.95" customHeight="1">
      <c r="A22" s="80"/>
      <c r="B22" s="927" t="s">
        <v>183</v>
      </c>
      <c r="C22" s="927"/>
      <c r="D22" s="927"/>
      <c r="E22" s="927"/>
      <c r="F22" s="927"/>
      <c r="G22" s="927"/>
      <c r="H22" s="927"/>
      <c r="I22" s="927"/>
      <c r="J22" s="927"/>
      <c r="K22" s="927"/>
      <c r="L22" s="927"/>
      <c r="M22" s="927"/>
      <c r="N22" s="927"/>
      <c r="O22" s="927"/>
      <c r="P22" s="927"/>
      <c r="Q22" s="927"/>
      <c r="R22" s="927"/>
      <c r="S22" s="927"/>
      <c r="T22" s="927"/>
      <c r="U22" s="927"/>
      <c r="V22" s="927"/>
      <c r="W22" s="927"/>
      <c r="X22" s="927"/>
      <c r="Y22" s="927"/>
      <c r="Z22" s="927"/>
      <c r="AA22" s="927"/>
      <c r="AB22" s="927"/>
      <c r="AC22" s="927"/>
      <c r="AD22" s="927"/>
      <c r="AE22" s="927"/>
      <c r="AF22" s="927"/>
      <c r="AG22" s="927"/>
      <c r="AH22" s="927"/>
      <c r="AI22" s="927"/>
      <c r="AJ22" s="927"/>
      <c r="AK22" s="927"/>
      <c r="AL22" s="927"/>
      <c r="AM22" s="927"/>
      <c r="AN22" s="927"/>
      <c r="AO22" s="927"/>
      <c r="AP22" s="927"/>
      <c r="AQ22" s="927"/>
      <c r="AR22" s="927"/>
      <c r="AS22" s="927"/>
      <c r="AT22" s="927"/>
      <c r="AU22" s="927"/>
      <c r="AV22" s="927"/>
      <c r="AW22" s="927"/>
      <c r="AX22" s="927"/>
      <c r="AY22" s="927"/>
      <c r="AZ22" s="927"/>
      <c r="BA22" s="927"/>
      <c r="BB22" s="927"/>
      <c r="BC22" s="927"/>
      <c r="BD22" s="927"/>
      <c r="BE22" s="927"/>
      <c r="BF22" s="927"/>
      <c r="BG22" s="927"/>
      <c r="BH22" s="927"/>
      <c r="BI22" s="927"/>
      <c r="BJ22" s="927"/>
      <c r="BK22" s="927"/>
      <c r="BL22" s="927"/>
      <c r="BM22" s="403" t="s">
        <v>377</v>
      </c>
      <c r="BN22" s="404"/>
      <c r="BO22" s="404"/>
      <c r="BP22" s="404"/>
      <c r="BQ22" s="404"/>
      <c r="BR22" s="404"/>
      <c r="BS22" s="928"/>
      <c r="BT22" s="923">
        <v>0</v>
      </c>
      <c r="BU22" s="924"/>
      <c r="BV22" s="924"/>
      <c r="BW22" s="924"/>
      <c r="BX22" s="924"/>
      <c r="BY22" s="924"/>
      <c r="BZ22" s="924"/>
      <c r="CA22" s="924"/>
      <c r="CB22" s="924"/>
      <c r="CC22" s="924"/>
      <c r="CD22" s="924"/>
      <c r="CE22" s="924"/>
      <c r="CF22" s="924"/>
      <c r="CG22" s="924"/>
      <c r="CH22" s="924"/>
      <c r="CI22" s="924"/>
      <c r="CJ22" s="924"/>
      <c r="CK22" s="924">
        <v>0</v>
      </c>
      <c r="CL22" s="924"/>
      <c r="CM22" s="924"/>
      <c r="CN22" s="924"/>
      <c r="CO22" s="924"/>
      <c r="CP22" s="924"/>
      <c r="CQ22" s="924"/>
      <c r="CR22" s="924"/>
      <c r="CS22" s="924"/>
      <c r="CT22" s="924"/>
      <c r="CU22" s="924"/>
      <c r="CV22" s="924"/>
      <c r="CW22" s="924"/>
      <c r="CX22" s="924"/>
      <c r="CY22" s="924"/>
      <c r="CZ22" s="924"/>
      <c r="DA22" s="925"/>
    </row>
    <row r="23" spans="1:105" s="71" customFormat="1" ht="12.95" customHeight="1">
      <c r="A23" s="80"/>
      <c r="B23" s="927" t="s">
        <v>378</v>
      </c>
      <c r="C23" s="927"/>
      <c r="D23" s="927"/>
      <c r="E23" s="927"/>
      <c r="F23" s="927"/>
      <c r="G23" s="927"/>
      <c r="H23" s="927"/>
      <c r="I23" s="927"/>
      <c r="J23" s="927"/>
      <c r="K23" s="927"/>
      <c r="L23" s="927"/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27"/>
      <c r="X23" s="927"/>
      <c r="Y23" s="927"/>
      <c r="Z23" s="927"/>
      <c r="AA23" s="927"/>
      <c r="AB23" s="927"/>
      <c r="AC23" s="927"/>
      <c r="AD23" s="927"/>
      <c r="AE23" s="927"/>
      <c r="AF23" s="927"/>
      <c r="AG23" s="927"/>
      <c r="AH23" s="927"/>
      <c r="AI23" s="927"/>
      <c r="AJ23" s="927"/>
      <c r="AK23" s="927"/>
      <c r="AL23" s="927"/>
      <c r="AM23" s="927"/>
      <c r="AN23" s="927"/>
      <c r="AO23" s="927"/>
      <c r="AP23" s="927"/>
      <c r="AQ23" s="927"/>
      <c r="AR23" s="927"/>
      <c r="AS23" s="927"/>
      <c r="AT23" s="927"/>
      <c r="AU23" s="927"/>
      <c r="AV23" s="927"/>
      <c r="AW23" s="927"/>
      <c r="AX23" s="927"/>
      <c r="AY23" s="927"/>
      <c r="AZ23" s="927"/>
      <c r="BA23" s="927"/>
      <c r="BB23" s="927"/>
      <c r="BC23" s="927"/>
      <c r="BD23" s="927"/>
      <c r="BE23" s="927"/>
      <c r="BF23" s="927"/>
      <c r="BG23" s="927"/>
      <c r="BH23" s="927"/>
      <c r="BI23" s="927"/>
      <c r="BJ23" s="927"/>
      <c r="BK23" s="927"/>
      <c r="BL23" s="927"/>
      <c r="BM23" s="403" t="s">
        <v>379</v>
      </c>
      <c r="BN23" s="404"/>
      <c r="BO23" s="404"/>
      <c r="BP23" s="404"/>
      <c r="BQ23" s="404"/>
      <c r="BR23" s="404"/>
      <c r="BS23" s="928"/>
      <c r="BT23" s="923">
        <f>2942630-314688</f>
        <v>2627942</v>
      </c>
      <c r="BU23" s="924"/>
      <c r="BV23" s="924"/>
      <c r="BW23" s="924"/>
      <c r="BX23" s="924"/>
      <c r="BY23" s="924"/>
      <c r="BZ23" s="924"/>
      <c r="CA23" s="924"/>
      <c r="CB23" s="924"/>
      <c r="CC23" s="924"/>
      <c r="CD23" s="924"/>
      <c r="CE23" s="924"/>
      <c r="CF23" s="924"/>
      <c r="CG23" s="924"/>
      <c r="CH23" s="924"/>
      <c r="CI23" s="924"/>
      <c r="CJ23" s="924"/>
      <c r="CK23" s="924">
        <f>2283210-12390</f>
        <v>2270820</v>
      </c>
      <c r="CL23" s="924"/>
      <c r="CM23" s="924"/>
      <c r="CN23" s="924"/>
      <c r="CO23" s="924"/>
      <c r="CP23" s="924"/>
      <c r="CQ23" s="924"/>
      <c r="CR23" s="924"/>
      <c r="CS23" s="924"/>
      <c r="CT23" s="924"/>
      <c r="CU23" s="924"/>
      <c r="CV23" s="924"/>
      <c r="CW23" s="924"/>
      <c r="CX23" s="924"/>
      <c r="CY23" s="924"/>
      <c r="CZ23" s="924"/>
      <c r="DA23" s="925"/>
    </row>
    <row r="24" spans="1:105" s="71" customFormat="1" ht="12.95" customHeight="1">
      <c r="A24" s="80"/>
      <c r="B24" s="927" t="s">
        <v>380</v>
      </c>
      <c r="C24" s="927"/>
      <c r="D24" s="927"/>
      <c r="E24" s="927"/>
      <c r="F24" s="927"/>
      <c r="G24" s="927"/>
      <c r="H24" s="927"/>
      <c r="I24" s="927"/>
      <c r="J24" s="927"/>
      <c r="K24" s="927"/>
      <c r="L24" s="927"/>
      <c r="M24" s="927"/>
      <c r="N24" s="927"/>
      <c r="O24" s="927"/>
      <c r="P24" s="927"/>
      <c r="Q24" s="927"/>
      <c r="R24" s="927"/>
      <c r="S24" s="927"/>
      <c r="T24" s="927"/>
      <c r="U24" s="927"/>
      <c r="V24" s="927"/>
      <c r="W24" s="927"/>
      <c r="X24" s="927"/>
      <c r="Y24" s="927"/>
      <c r="Z24" s="927"/>
      <c r="AA24" s="927"/>
      <c r="AB24" s="927"/>
      <c r="AC24" s="927"/>
      <c r="AD24" s="927"/>
      <c r="AE24" s="927"/>
      <c r="AF24" s="927"/>
      <c r="AG24" s="927"/>
      <c r="AH24" s="927"/>
      <c r="AI24" s="927"/>
      <c r="AJ24" s="927"/>
      <c r="AK24" s="927"/>
      <c r="AL24" s="927"/>
      <c r="AM24" s="927"/>
      <c r="AN24" s="927"/>
      <c r="AO24" s="927"/>
      <c r="AP24" s="927"/>
      <c r="AQ24" s="927"/>
      <c r="AR24" s="927"/>
      <c r="AS24" s="927"/>
      <c r="AT24" s="927"/>
      <c r="AU24" s="927"/>
      <c r="AV24" s="927"/>
      <c r="AW24" s="927"/>
      <c r="AX24" s="927"/>
      <c r="AY24" s="927"/>
      <c r="AZ24" s="927"/>
      <c r="BA24" s="927"/>
      <c r="BB24" s="927"/>
      <c r="BC24" s="927"/>
      <c r="BD24" s="927"/>
      <c r="BE24" s="927"/>
      <c r="BF24" s="927"/>
      <c r="BG24" s="927"/>
      <c r="BH24" s="927"/>
      <c r="BI24" s="927"/>
      <c r="BJ24" s="927"/>
      <c r="BK24" s="927"/>
      <c r="BL24" s="927"/>
      <c r="BM24" s="403" t="s">
        <v>379</v>
      </c>
      <c r="BN24" s="404"/>
      <c r="BO24" s="404"/>
      <c r="BP24" s="404"/>
      <c r="BQ24" s="404"/>
      <c r="BR24" s="404"/>
      <c r="BS24" s="928"/>
      <c r="BT24" s="923">
        <v>365801</v>
      </c>
      <c r="BU24" s="924"/>
      <c r="BV24" s="924"/>
      <c r="BW24" s="924"/>
      <c r="BX24" s="924"/>
      <c r="BY24" s="924"/>
      <c r="BZ24" s="924"/>
      <c r="CA24" s="924"/>
      <c r="CB24" s="924"/>
      <c r="CC24" s="924"/>
      <c r="CD24" s="924"/>
      <c r="CE24" s="924"/>
      <c r="CF24" s="924"/>
      <c r="CG24" s="924"/>
      <c r="CH24" s="924"/>
      <c r="CI24" s="924"/>
      <c r="CJ24" s="924"/>
      <c r="CK24" s="924">
        <v>1545481</v>
      </c>
      <c r="CL24" s="924"/>
      <c r="CM24" s="924"/>
      <c r="CN24" s="924"/>
      <c r="CO24" s="924"/>
      <c r="CP24" s="924"/>
      <c r="CQ24" s="924"/>
      <c r="CR24" s="924"/>
      <c r="CS24" s="924"/>
      <c r="CT24" s="924"/>
      <c r="CU24" s="924"/>
      <c r="CV24" s="924"/>
      <c r="CW24" s="924"/>
      <c r="CX24" s="924"/>
      <c r="CY24" s="924"/>
      <c r="CZ24" s="924"/>
      <c r="DA24" s="925"/>
    </row>
    <row r="25" spans="1:105" s="71" customFormat="1" ht="12.95" customHeight="1">
      <c r="A25" s="80"/>
      <c r="B25" s="927" t="s">
        <v>184</v>
      </c>
      <c r="C25" s="927"/>
      <c r="D25" s="927"/>
      <c r="E25" s="927"/>
      <c r="F25" s="927"/>
      <c r="G25" s="927"/>
      <c r="H25" s="927"/>
      <c r="I25" s="927"/>
      <c r="J25" s="927"/>
      <c r="K25" s="927"/>
      <c r="L25" s="927"/>
      <c r="M25" s="927"/>
      <c r="N25" s="927"/>
      <c r="O25" s="927"/>
      <c r="P25" s="927"/>
      <c r="Q25" s="927"/>
      <c r="R25" s="927"/>
      <c r="S25" s="927"/>
      <c r="T25" s="927"/>
      <c r="U25" s="927"/>
      <c r="V25" s="927"/>
      <c r="W25" s="927"/>
      <c r="X25" s="927"/>
      <c r="Y25" s="927"/>
      <c r="Z25" s="927"/>
      <c r="AA25" s="927"/>
      <c r="AB25" s="927"/>
      <c r="AC25" s="927"/>
      <c r="AD25" s="927"/>
      <c r="AE25" s="927"/>
      <c r="AF25" s="927"/>
      <c r="AG25" s="927"/>
      <c r="AH25" s="927"/>
      <c r="AI25" s="927"/>
      <c r="AJ25" s="927"/>
      <c r="AK25" s="927"/>
      <c r="AL25" s="927"/>
      <c r="AM25" s="927"/>
      <c r="AN25" s="927"/>
      <c r="AO25" s="927"/>
      <c r="AP25" s="927"/>
      <c r="AQ25" s="927"/>
      <c r="AR25" s="927"/>
      <c r="AS25" s="927"/>
      <c r="AT25" s="927"/>
      <c r="AU25" s="927"/>
      <c r="AV25" s="927"/>
      <c r="AW25" s="927"/>
      <c r="AX25" s="927"/>
      <c r="AY25" s="927"/>
      <c r="AZ25" s="927"/>
      <c r="BA25" s="927"/>
      <c r="BB25" s="927"/>
      <c r="BC25" s="927"/>
      <c r="BD25" s="927"/>
      <c r="BE25" s="927"/>
      <c r="BF25" s="927"/>
      <c r="BG25" s="927"/>
      <c r="BH25" s="927"/>
      <c r="BI25" s="927"/>
      <c r="BJ25" s="927"/>
      <c r="BK25" s="927"/>
      <c r="BL25" s="927"/>
      <c r="BM25" s="403" t="s">
        <v>381</v>
      </c>
      <c r="BN25" s="404"/>
      <c r="BO25" s="404"/>
      <c r="BP25" s="404"/>
      <c r="BQ25" s="404"/>
      <c r="BR25" s="404"/>
      <c r="BS25" s="928"/>
      <c r="BT25" s="923">
        <v>207679</v>
      </c>
      <c r="BU25" s="924"/>
      <c r="BV25" s="924"/>
      <c r="BW25" s="924"/>
      <c r="BX25" s="924"/>
      <c r="BY25" s="924"/>
      <c r="BZ25" s="924"/>
      <c r="CA25" s="924"/>
      <c r="CB25" s="924"/>
      <c r="CC25" s="924"/>
      <c r="CD25" s="924"/>
      <c r="CE25" s="924"/>
      <c r="CF25" s="924"/>
      <c r="CG25" s="924"/>
      <c r="CH25" s="924"/>
      <c r="CI25" s="924"/>
      <c r="CJ25" s="924"/>
      <c r="CK25" s="924">
        <v>187112</v>
      </c>
      <c r="CL25" s="924"/>
      <c r="CM25" s="924"/>
      <c r="CN25" s="924"/>
      <c r="CO25" s="924"/>
      <c r="CP25" s="924"/>
      <c r="CQ25" s="924"/>
      <c r="CR25" s="924"/>
      <c r="CS25" s="924"/>
      <c r="CT25" s="924"/>
      <c r="CU25" s="924"/>
      <c r="CV25" s="924"/>
      <c r="CW25" s="924"/>
      <c r="CX25" s="924"/>
      <c r="CY25" s="924"/>
      <c r="CZ25" s="924"/>
      <c r="DA25" s="925"/>
    </row>
    <row r="26" spans="1:105" s="71" customFormat="1" ht="18" customHeight="1">
      <c r="A26" s="80"/>
      <c r="B26" s="930" t="s">
        <v>185</v>
      </c>
      <c r="C26" s="930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  <c r="T26" s="930"/>
      <c r="U26" s="930"/>
      <c r="V26" s="930"/>
      <c r="W26" s="930"/>
      <c r="X26" s="930"/>
      <c r="Y26" s="930"/>
      <c r="Z26" s="930"/>
      <c r="AA26" s="930"/>
      <c r="AB26" s="930"/>
      <c r="AC26" s="930"/>
      <c r="AD26" s="930"/>
      <c r="AE26" s="930"/>
      <c r="AF26" s="930"/>
      <c r="AG26" s="930"/>
      <c r="AH26" s="930"/>
      <c r="AI26" s="930"/>
      <c r="AJ26" s="930"/>
      <c r="AK26" s="930"/>
      <c r="AL26" s="930"/>
      <c r="AM26" s="930"/>
      <c r="AN26" s="930"/>
      <c r="AO26" s="930"/>
      <c r="AP26" s="930"/>
      <c r="AQ26" s="930"/>
      <c r="AR26" s="930"/>
      <c r="AS26" s="930"/>
      <c r="AT26" s="930"/>
      <c r="AU26" s="930"/>
      <c r="AV26" s="930"/>
      <c r="AW26" s="930"/>
      <c r="AX26" s="930"/>
      <c r="AY26" s="930"/>
      <c r="AZ26" s="930"/>
      <c r="BA26" s="930"/>
      <c r="BB26" s="930"/>
      <c r="BC26" s="930"/>
      <c r="BD26" s="930"/>
      <c r="BE26" s="930"/>
      <c r="BF26" s="930"/>
      <c r="BG26" s="930"/>
      <c r="BH26" s="930"/>
      <c r="BI26" s="930"/>
      <c r="BJ26" s="930"/>
      <c r="BK26" s="930"/>
      <c r="BL26" s="930"/>
      <c r="BM26" s="419" t="s">
        <v>382</v>
      </c>
      <c r="BN26" s="420"/>
      <c r="BO26" s="420"/>
      <c r="BP26" s="420"/>
      <c r="BQ26" s="420"/>
      <c r="BR26" s="420"/>
      <c r="BS26" s="931"/>
      <c r="BT26" s="932" t="s">
        <v>55</v>
      </c>
      <c r="BU26" s="933"/>
      <c r="BV26" s="934">
        <f>BV27+BV29+BV30+BV31+BV32+BV33+BV34</f>
        <v>11037242</v>
      </c>
      <c r="BW26" s="934"/>
      <c r="BX26" s="934"/>
      <c r="BY26" s="934"/>
      <c r="BZ26" s="934"/>
      <c r="CA26" s="934"/>
      <c r="CB26" s="934"/>
      <c r="CC26" s="934"/>
      <c r="CD26" s="934"/>
      <c r="CE26" s="934"/>
      <c r="CF26" s="934"/>
      <c r="CG26" s="934"/>
      <c r="CH26" s="934"/>
      <c r="CI26" s="935" t="s">
        <v>56</v>
      </c>
      <c r="CJ26" s="936"/>
      <c r="CK26" s="937" t="s">
        <v>55</v>
      </c>
      <c r="CL26" s="933"/>
      <c r="CM26" s="934">
        <f>CM27+CM29+CM30+CM31+CM32+CM33+CM34</f>
        <v>10632756</v>
      </c>
      <c r="CN26" s="934"/>
      <c r="CO26" s="934"/>
      <c r="CP26" s="934"/>
      <c r="CQ26" s="934"/>
      <c r="CR26" s="934"/>
      <c r="CS26" s="934"/>
      <c r="CT26" s="934"/>
      <c r="CU26" s="934"/>
      <c r="CV26" s="934"/>
      <c r="CW26" s="934"/>
      <c r="CX26" s="934"/>
      <c r="CY26" s="934"/>
      <c r="CZ26" s="935" t="s">
        <v>56</v>
      </c>
      <c r="DA26" s="944"/>
    </row>
    <row r="27" spans="1:105" s="71" customFormat="1" ht="15" customHeight="1">
      <c r="A27" s="79"/>
      <c r="B27" s="920" t="s">
        <v>136</v>
      </c>
      <c r="C27" s="920"/>
      <c r="D27" s="920"/>
      <c r="E27" s="920"/>
      <c r="F27" s="920"/>
      <c r="G27" s="920"/>
      <c r="H27" s="920"/>
      <c r="I27" s="920"/>
      <c r="J27" s="920"/>
      <c r="K27" s="920"/>
      <c r="L27" s="920"/>
      <c r="M27" s="920"/>
      <c r="N27" s="920"/>
      <c r="O27" s="920"/>
      <c r="P27" s="920"/>
      <c r="Q27" s="920"/>
      <c r="R27" s="920"/>
      <c r="S27" s="920"/>
      <c r="T27" s="920"/>
      <c r="U27" s="920"/>
      <c r="V27" s="920"/>
      <c r="W27" s="920"/>
      <c r="X27" s="920"/>
      <c r="Y27" s="920"/>
      <c r="Z27" s="920"/>
      <c r="AA27" s="920"/>
      <c r="AB27" s="920"/>
      <c r="AC27" s="920"/>
      <c r="AD27" s="920"/>
      <c r="AE27" s="920"/>
      <c r="AF27" s="920"/>
      <c r="AG27" s="920"/>
      <c r="AH27" s="920"/>
      <c r="AI27" s="920"/>
      <c r="AJ27" s="920"/>
      <c r="AK27" s="920"/>
      <c r="AL27" s="920"/>
      <c r="AM27" s="920"/>
      <c r="AN27" s="920"/>
      <c r="AO27" s="920"/>
      <c r="AP27" s="920"/>
      <c r="AQ27" s="920"/>
      <c r="AR27" s="920"/>
      <c r="AS27" s="920"/>
      <c r="AT27" s="920"/>
      <c r="AU27" s="920"/>
      <c r="AV27" s="920"/>
      <c r="AW27" s="920"/>
      <c r="AX27" s="920"/>
      <c r="AY27" s="920"/>
      <c r="AZ27" s="920"/>
      <c r="BA27" s="920"/>
      <c r="BB27" s="920"/>
      <c r="BC27" s="920"/>
      <c r="BD27" s="920"/>
      <c r="BE27" s="920"/>
      <c r="BF27" s="920"/>
      <c r="BG27" s="920"/>
      <c r="BH27" s="920"/>
      <c r="BI27" s="920"/>
      <c r="BJ27" s="920"/>
      <c r="BK27" s="920"/>
      <c r="BL27" s="920"/>
      <c r="BM27" s="480" t="s">
        <v>383</v>
      </c>
      <c r="BN27" s="481"/>
      <c r="BO27" s="481"/>
      <c r="BP27" s="481"/>
      <c r="BQ27" s="481"/>
      <c r="BR27" s="481"/>
      <c r="BS27" s="921"/>
      <c r="BT27" s="945" t="s">
        <v>55</v>
      </c>
      <c r="BU27" s="946"/>
      <c r="BV27" s="508">
        <v>7653476</v>
      </c>
      <c r="BW27" s="508"/>
      <c r="BX27" s="508"/>
      <c r="BY27" s="508"/>
      <c r="BZ27" s="508"/>
      <c r="CA27" s="508"/>
      <c r="CB27" s="508"/>
      <c r="CC27" s="508"/>
      <c r="CD27" s="508"/>
      <c r="CE27" s="508"/>
      <c r="CF27" s="508"/>
      <c r="CG27" s="508"/>
      <c r="CH27" s="508"/>
      <c r="CI27" s="947" t="s">
        <v>56</v>
      </c>
      <c r="CJ27" s="948"/>
      <c r="CK27" s="949" t="s">
        <v>55</v>
      </c>
      <c r="CL27" s="950"/>
      <c r="CM27" s="508">
        <v>7772576</v>
      </c>
      <c r="CN27" s="508"/>
      <c r="CO27" s="508"/>
      <c r="CP27" s="508"/>
      <c r="CQ27" s="508"/>
      <c r="CR27" s="508"/>
      <c r="CS27" s="508"/>
      <c r="CT27" s="508"/>
      <c r="CU27" s="508"/>
      <c r="CV27" s="508"/>
      <c r="CW27" s="508"/>
      <c r="CX27" s="508"/>
      <c r="CY27" s="508"/>
      <c r="CZ27" s="953" t="s">
        <v>56</v>
      </c>
      <c r="DA27" s="954"/>
    </row>
    <row r="28" spans="1:105" s="71" customFormat="1" ht="27" customHeight="1">
      <c r="A28" s="78"/>
      <c r="B28" s="938" t="s">
        <v>186</v>
      </c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938"/>
      <c r="AL28" s="938"/>
      <c r="AM28" s="938"/>
      <c r="AN28" s="938"/>
      <c r="AO28" s="938"/>
      <c r="AP28" s="938"/>
      <c r="AQ28" s="938"/>
      <c r="AR28" s="938"/>
      <c r="AS28" s="938"/>
      <c r="AT28" s="938"/>
      <c r="AU28" s="938"/>
      <c r="AV28" s="938"/>
      <c r="AW28" s="938"/>
      <c r="AX28" s="938"/>
      <c r="AY28" s="938"/>
      <c r="AZ28" s="938"/>
      <c r="BA28" s="938"/>
      <c r="BB28" s="938"/>
      <c r="BC28" s="938"/>
      <c r="BD28" s="938"/>
      <c r="BE28" s="938"/>
      <c r="BF28" s="938"/>
      <c r="BG28" s="938"/>
      <c r="BH28" s="938"/>
      <c r="BI28" s="938"/>
      <c r="BJ28" s="938"/>
      <c r="BK28" s="938"/>
      <c r="BL28" s="939"/>
      <c r="BM28" s="451"/>
      <c r="BN28" s="452"/>
      <c r="BO28" s="452"/>
      <c r="BP28" s="452"/>
      <c r="BQ28" s="452"/>
      <c r="BR28" s="452"/>
      <c r="BS28" s="922"/>
      <c r="BT28" s="940"/>
      <c r="BU28" s="941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942"/>
      <c r="CJ28" s="943"/>
      <c r="CK28" s="951"/>
      <c r="CL28" s="952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79"/>
      <c r="DA28" s="955"/>
    </row>
    <row r="29" spans="1:105" s="71" customFormat="1" ht="12.95" customHeight="1">
      <c r="A29" s="80"/>
      <c r="B29" s="927" t="s">
        <v>187</v>
      </c>
      <c r="C29" s="92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7"/>
      <c r="P29" s="927"/>
      <c r="Q29" s="927"/>
      <c r="R29" s="927"/>
      <c r="S29" s="927"/>
      <c r="T29" s="927"/>
      <c r="U29" s="927"/>
      <c r="V29" s="927"/>
      <c r="W29" s="927"/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927"/>
      <c r="AI29" s="927"/>
      <c r="AJ29" s="927"/>
      <c r="AK29" s="927"/>
      <c r="AL29" s="927"/>
      <c r="AM29" s="927"/>
      <c r="AN29" s="927"/>
      <c r="AO29" s="927"/>
      <c r="AP29" s="927"/>
      <c r="AQ29" s="927"/>
      <c r="AR29" s="927"/>
      <c r="AS29" s="927"/>
      <c r="AT29" s="927"/>
      <c r="AU29" s="927"/>
      <c r="AV29" s="927"/>
      <c r="AW29" s="927"/>
      <c r="AX29" s="927"/>
      <c r="AY29" s="927"/>
      <c r="AZ29" s="927"/>
      <c r="BA29" s="927"/>
      <c r="BB29" s="927"/>
      <c r="BC29" s="927"/>
      <c r="BD29" s="927"/>
      <c r="BE29" s="927"/>
      <c r="BF29" s="927"/>
      <c r="BG29" s="927"/>
      <c r="BH29" s="927"/>
      <c r="BI29" s="927"/>
      <c r="BJ29" s="927"/>
      <c r="BK29" s="927"/>
      <c r="BL29" s="927"/>
      <c r="BM29" s="403" t="s">
        <v>384</v>
      </c>
      <c r="BN29" s="404"/>
      <c r="BO29" s="404"/>
      <c r="BP29" s="404"/>
      <c r="BQ29" s="404"/>
      <c r="BR29" s="404"/>
      <c r="BS29" s="928"/>
      <c r="BT29" s="940" t="s">
        <v>55</v>
      </c>
      <c r="BU29" s="941"/>
      <c r="BV29" s="460">
        <v>2041457</v>
      </c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942" t="s">
        <v>56</v>
      </c>
      <c r="CJ29" s="943"/>
      <c r="CK29" s="951" t="s">
        <v>55</v>
      </c>
      <c r="CL29" s="952"/>
      <c r="CM29" s="460">
        <v>1971731</v>
      </c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79" t="s">
        <v>56</v>
      </c>
      <c r="DA29" s="955"/>
    </row>
    <row r="30" spans="1:105" s="71" customFormat="1" ht="12.95" customHeight="1">
      <c r="A30" s="80"/>
      <c r="B30" s="927" t="s">
        <v>188</v>
      </c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927"/>
      <c r="T30" s="927"/>
      <c r="U30" s="927"/>
      <c r="V30" s="927"/>
      <c r="W30" s="927"/>
      <c r="X30" s="927"/>
      <c r="Y30" s="927"/>
      <c r="Z30" s="927"/>
      <c r="AA30" s="927"/>
      <c r="AB30" s="927"/>
      <c r="AC30" s="927"/>
      <c r="AD30" s="927"/>
      <c r="AE30" s="927"/>
      <c r="AF30" s="927"/>
      <c r="AG30" s="927"/>
      <c r="AH30" s="927"/>
      <c r="AI30" s="927"/>
      <c r="AJ30" s="927"/>
      <c r="AK30" s="927"/>
      <c r="AL30" s="927"/>
      <c r="AM30" s="927"/>
      <c r="AN30" s="927"/>
      <c r="AO30" s="927"/>
      <c r="AP30" s="927"/>
      <c r="AQ30" s="927"/>
      <c r="AR30" s="927"/>
      <c r="AS30" s="927"/>
      <c r="AT30" s="927"/>
      <c r="AU30" s="927"/>
      <c r="AV30" s="927"/>
      <c r="AW30" s="927"/>
      <c r="AX30" s="927"/>
      <c r="AY30" s="927"/>
      <c r="AZ30" s="927"/>
      <c r="BA30" s="927"/>
      <c r="BB30" s="927"/>
      <c r="BC30" s="927"/>
      <c r="BD30" s="927"/>
      <c r="BE30" s="927"/>
      <c r="BF30" s="927"/>
      <c r="BG30" s="927"/>
      <c r="BH30" s="927"/>
      <c r="BI30" s="927"/>
      <c r="BJ30" s="927"/>
      <c r="BK30" s="927"/>
      <c r="BL30" s="927"/>
      <c r="BM30" s="403" t="s">
        <v>385</v>
      </c>
      <c r="BN30" s="404"/>
      <c r="BO30" s="404"/>
      <c r="BP30" s="404"/>
      <c r="BQ30" s="404"/>
      <c r="BR30" s="404"/>
      <c r="BS30" s="928"/>
      <c r="BT30" s="940" t="s">
        <v>55</v>
      </c>
      <c r="BU30" s="941"/>
      <c r="BV30" s="460">
        <v>87426</v>
      </c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79" t="s">
        <v>56</v>
      </c>
      <c r="CJ30" s="956"/>
      <c r="CK30" s="957" t="s">
        <v>55</v>
      </c>
      <c r="CL30" s="941"/>
      <c r="CM30" s="460">
        <v>62557</v>
      </c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79" t="s">
        <v>56</v>
      </c>
      <c r="DA30" s="955"/>
    </row>
    <row r="31" spans="1:105" s="71" customFormat="1" ht="12.95" customHeight="1">
      <c r="A31" s="80"/>
      <c r="B31" s="927" t="s">
        <v>189</v>
      </c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7"/>
      <c r="Q31" s="927"/>
      <c r="R31" s="927"/>
      <c r="S31" s="927"/>
      <c r="T31" s="927"/>
      <c r="U31" s="927"/>
      <c r="V31" s="927"/>
      <c r="W31" s="927"/>
      <c r="X31" s="927"/>
      <c r="Y31" s="927"/>
      <c r="Z31" s="927"/>
      <c r="AA31" s="927"/>
      <c r="AB31" s="927"/>
      <c r="AC31" s="927"/>
      <c r="AD31" s="927"/>
      <c r="AE31" s="927"/>
      <c r="AF31" s="927"/>
      <c r="AG31" s="927"/>
      <c r="AH31" s="927"/>
      <c r="AI31" s="927"/>
      <c r="AJ31" s="927"/>
      <c r="AK31" s="927"/>
      <c r="AL31" s="927"/>
      <c r="AM31" s="927"/>
      <c r="AN31" s="927"/>
      <c r="AO31" s="927"/>
      <c r="AP31" s="927"/>
      <c r="AQ31" s="927"/>
      <c r="AR31" s="927"/>
      <c r="AS31" s="927"/>
      <c r="AT31" s="927"/>
      <c r="AU31" s="927"/>
      <c r="AV31" s="927"/>
      <c r="AW31" s="927"/>
      <c r="AX31" s="927"/>
      <c r="AY31" s="927"/>
      <c r="AZ31" s="927"/>
      <c r="BA31" s="927"/>
      <c r="BB31" s="927"/>
      <c r="BC31" s="927"/>
      <c r="BD31" s="927"/>
      <c r="BE31" s="927"/>
      <c r="BF31" s="927"/>
      <c r="BG31" s="927"/>
      <c r="BH31" s="927"/>
      <c r="BI31" s="927"/>
      <c r="BJ31" s="927"/>
      <c r="BK31" s="927"/>
      <c r="BL31" s="927"/>
      <c r="BM31" s="403" t="s">
        <v>386</v>
      </c>
      <c r="BN31" s="404"/>
      <c r="BO31" s="404"/>
      <c r="BP31" s="404"/>
      <c r="BQ31" s="404"/>
      <c r="BR31" s="404"/>
      <c r="BS31" s="928"/>
      <c r="BT31" s="940" t="s">
        <v>55</v>
      </c>
      <c r="BU31" s="941"/>
      <c r="BV31" s="460">
        <v>39490</v>
      </c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79" t="s">
        <v>56</v>
      </c>
      <c r="CJ31" s="956"/>
      <c r="CK31" s="957" t="s">
        <v>55</v>
      </c>
      <c r="CL31" s="941"/>
      <c r="CM31" s="460">
        <v>0</v>
      </c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79" t="s">
        <v>56</v>
      </c>
      <c r="DA31" s="955"/>
    </row>
    <row r="32" spans="1:105" s="71" customFormat="1" ht="12.95" customHeight="1">
      <c r="A32" s="80"/>
      <c r="B32" s="927" t="s">
        <v>387</v>
      </c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927"/>
      <c r="T32" s="927"/>
      <c r="U32" s="927"/>
      <c r="V32" s="927"/>
      <c r="W32" s="927"/>
      <c r="X32" s="927"/>
      <c r="Y32" s="927"/>
      <c r="Z32" s="927"/>
      <c r="AA32" s="927"/>
      <c r="AB32" s="927"/>
      <c r="AC32" s="927"/>
      <c r="AD32" s="927"/>
      <c r="AE32" s="927"/>
      <c r="AF32" s="927"/>
      <c r="AG32" s="927"/>
      <c r="AH32" s="927"/>
      <c r="AI32" s="927"/>
      <c r="AJ32" s="927"/>
      <c r="AK32" s="927"/>
      <c r="AL32" s="927"/>
      <c r="AM32" s="927"/>
      <c r="AN32" s="927"/>
      <c r="AO32" s="927"/>
      <c r="AP32" s="927"/>
      <c r="AQ32" s="927"/>
      <c r="AR32" s="927"/>
      <c r="AS32" s="927"/>
      <c r="AT32" s="927"/>
      <c r="AU32" s="927"/>
      <c r="AV32" s="927"/>
      <c r="AW32" s="927"/>
      <c r="AX32" s="927"/>
      <c r="AY32" s="927"/>
      <c r="AZ32" s="927"/>
      <c r="BA32" s="927"/>
      <c r="BB32" s="927"/>
      <c r="BC32" s="927"/>
      <c r="BD32" s="927"/>
      <c r="BE32" s="927"/>
      <c r="BF32" s="927"/>
      <c r="BG32" s="927"/>
      <c r="BH32" s="927"/>
      <c r="BI32" s="927"/>
      <c r="BJ32" s="927"/>
      <c r="BK32" s="927"/>
      <c r="BL32" s="927"/>
      <c r="BM32" s="403" t="s">
        <v>388</v>
      </c>
      <c r="BN32" s="404"/>
      <c r="BO32" s="404"/>
      <c r="BP32" s="404"/>
      <c r="BQ32" s="404"/>
      <c r="BR32" s="404"/>
      <c r="BS32" s="928"/>
      <c r="BT32" s="940" t="s">
        <v>55</v>
      </c>
      <c r="BU32" s="941"/>
      <c r="BV32" s="460">
        <v>613949</v>
      </c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79" t="s">
        <v>56</v>
      </c>
      <c r="CJ32" s="956"/>
      <c r="CK32" s="957" t="s">
        <v>55</v>
      </c>
      <c r="CL32" s="941"/>
      <c r="CM32" s="460">
        <v>438434</v>
      </c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79" t="s">
        <v>56</v>
      </c>
      <c r="DA32" s="955"/>
    </row>
    <row r="33" spans="1:105" s="71" customFormat="1" ht="12.95" customHeight="1">
      <c r="A33" s="80"/>
      <c r="B33" s="927" t="s">
        <v>389</v>
      </c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7"/>
      <c r="Q33" s="927"/>
      <c r="R33" s="927"/>
      <c r="S33" s="927"/>
      <c r="T33" s="927"/>
      <c r="U33" s="927"/>
      <c r="V33" s="927"/>
      <c r="W33" s="927"/>
      <c r="X33" s="927"/>
      <c r="Y33" s="927"/>
      <c r="Z33" s="927"/>
      <c r="AA33" s="927"/>
      <c r="AB33" s="927"/>
      <c r="AC33" s="927"/>
      <c r="AD33" s="927"/>
      <c r="AE33" s="927"/>
      <c r="AF33" s="927"/>
      <c r="AG33" s="927"/>
      <c r="AH33" s="927"/>
      <c r="AI33" s="927"/>
      <c r="AJ33" s="927"/>
      <c r="AK33" s="927"/>
      <c r="AL33" s="927"/>
      <c r="AM33" s="927"/>
      <c r="AN33" s="927"/>
      <c r="AO33" s="927"/>
      <c r="AP33" s="927"/>
      <c r="AQ33" s="927"/>
      <c r="AR33" s="927"/>
      <c r="AS33" s="927"/>
      <c r="AT33" s="927"/>
      <c r="AU33" s="927"/>
      <c r="AV33" s="927"/>
      <c r="AW33" s="927"/>
      <c r="AX33" s="927"/>
      <c r="AY33" s="927"/>
      <c r="AZ33" s="927"/>
      <c r="BA33" s="927"/>
      <c r="BB33" s="927"/>
      <c r="BC33" s="927"/>
      <c r="BD33" s="927"/>
      <c r="BE33" s="927"/>
      <c r="BF33" s="927"/>
      <c r="BG33" s="927"/>
      <c r="BH33" s="927"/>
      <c r="BI33" s="927"/>
      <c r="BJ33" s="927"/>
      <c r="BK33" s="927"/>
      <c r="BL33" s="927"/>
      <c r="BM33" s="403" t="s">
        <v>390</v>
      </c>
      <c r="BN33" s="404"/>
      <c r="BO33" s="404"/>
      <c r="BP33" s="404"/>
      <c r="BQ33" s="404"/>
      <c r="BR33" s="404"/>
      <c r="BS33" s="928"/>
      <c r="BT33" s="940" t="s">
        <v>55</v>
      </c>
      <c r="BU33" s="941"/>
      <c r="BV33" s="460">
        <v>275131</v>
      </c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79" t="s">
        <v>56</v>
      </c>
      <c r="CJ33" s="956"/>
      <c r="CK33" s="957" t="s">
        <v>55</v>
      </c>
      <c r="CL33" s="941"/>
      <c r="CM33" s="460">
        <v>102503</v>
      </c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79" t="s">
        <v>56</v>
      </c>
      <c r="DA33" s="955"/>
    </row>
    <row r="34" spans="1:105" s="71" customFormat="1" ht="12.95" customHeight="1">
      <c r="A34" s="80"/>
      <c r="B34" s="927" t="s">
        <v>190</v>
      </c>
      <c r="C34" s="927"/>
      <c r="D34" s="927"/>
      <c r="E34" s="927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7"/>
      <c r="Q34" s="927"/>
      <c r="R34" s="927"/>
      <c r="S34" s="927"/>
      <c r="T34" s="927"/>
      <c r="U34" s="927"/>
      <c r="V34" s="927"/>
      <c r="W34" s="927"/>
      <c r="X34" s="927"/>
      <c r="Y34" s="927"/>
      <c r="Z34" s="927"/>
      <c r="AA34" s="927"/>
      <c r="AB34" s="927"/>
      <c r="AC34" s="927"/>
      <c r="AD34" s="927"/>
      <c r="AE34" s="927"/>
      <c r="AF34" s="927"/>
      <c r="AG34" s="927"/>
      <c r="AH34" s="927"/>
      <c r="AI34" s="927"/>
      <c r="AJ34" s="927"/>
      <c r="AK34" s="927"/>
      <c r="AL34" s="927"/>
      <c r="AM34" s="927"/>
      <c r="AN34" s="927"/>
      <c r="AO34" s="927"/>
      <c r="AP34" s="927"/>
      <c r="AQ34" s="927"/>
      <c r="AR34" s="927"/>
      <c r="AS34" s="927"/>
      <c r="AT34" s="927"/>
      <c r="AU34" s="927"/>
      <c r="AV34" s="927"/>
      <c r="AW34" s="927"/>
      <c r="AX34" s="927"/>
      <c r="AY34" s="927"/>
      <c r="AZ34" s="927"/>
      <c r="BA34" s="927"/>
      <c r="BB34" s="927"/>
      <c r="BC34" s="927"/>
      <c r="BD34" s="927"/>
      <c r="BE34" s="927"/>
      <c r="BF34" s="927"/>
      <c r="BG34" s="927"/>
      <c r="BH34" s="927"/>
      <c r="BI34" s="927"/>
      <c r="BJ34" s="927"/>
      <c r="BK34" s="927"/>
      <c r="BL34" s="927"/>
      <c r="BM34" s="403" t="s">
        <v>391</v>
      </c>
      <c r="BN34" s="404"/>
      <c r="BO34" s="404"/>
      <c r="BP34" s="404"/>
      <c r="BQ34" s="404"/>
      <c r="BR34" s="404"/>
      <c r="BS34" s="928"/>
      <c r="BT34" s="940" t="s">
        <v>55</v>
      </c>
      <c r="BU34" s="941"/>
      <c r="BV34" s="460">
        <v>326313</v>
      </c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79" t="s">
        <v>56</v>
      </c>
      <c r="CJ34" s="956"/>
      <c r="CK34" s="957" t="s">
        <v>55</v>
      </c>
      <c r="CL34" s="941"/>
      <c r="CM34" s="460">
        <v>284955</v>
      </c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79" t="s">
        <v>56</v>
      </c>
      <c r="DA34" s="955"/>
    </row>
    <row r="35" spans="1:105" s="71" customFormat="1" ht="18" customHeight="1">
      <c r="A35" s="77"/>
      <c r="B35" s="958" t="s">
        <v>191</v>
      </c>
      <c r="C35" s="958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8"/>
      <c r="X35" s="958"/>
      <c r="Y35" s="958"/>
      <c r="Z35" s="958"/>
      <c r="AA35" s="958"/>
      <c r="AB35" s="958"/>
      <c r="AC35" s="958"/>
      <c r="AD35" s="958"/>
      <c r="AE35" s="958"/>
      <c r="AF35" s="958"/>
      <c r="AG35" s="958"/>
      <c r="AH35" s="958"/>
      <c r="AI35" s="958"/>
      <c r="AJ35" s="958"/>
      <c r="AK35" s="958"/>
      <c r="AL35" s="958"/>
      <c r="AM35" s="958"/>
      <c r="AN35" s="958"/>
      <c r="AO35" s="958"/>
      <c r="AP35" s="958"/>
      <c r="AQ35" s="958"/>
      <c r="AR35" s="958"/>
      <c r="AS35" s="958"/>
      <c r="AT35" s="958"/>
      <c r="AU35" s="958"/>
      <c r="AV35" s="958"/>
      <c r="AW35" s="958"/>
      <c r="AX35" s="958"/>
      <c r="AY35" s="958"/>
      <c r="AZ35" s="958"/>
      <c r="BA35" s="958"/>
      <c r="BB35" s="958"/>
      <c r="BC35" s="958"/>
      <c r="BD35" s="958"/>
      <c r="BE35" s="958"/>
      <c r="BF35" s="958"/>
      <c r="BG35" s="958"/>
      <c r="BH35" s="958"/>
      <c r="BI35" s="958"/>
      <c r="BJ35" s="958"/>
      <c r="BK35" s="958"/>
      <c r="BL35" s="959"/>
      <c r="BM35" s="483">
        <v>4100</v>
      </c>
      <c r="BN35" s="484"/>
      <c r="BO35" s="484"/>
      <c r="BP35" s="484"/>
      <c r="BQ35" s="484"/>
      <c r="BR35" s="484"/>
      <c r="BS35" s="960"/>
      <c r="BT35" s="961">
        <f>BT17-BV26</f>
        <v>221385</v>
      </c>
      <c r="BU35" s="934"/>
      <c r="BV35" s="934"/>
      <c r="BW35" s="934"/>
      <c r="BX35" s="934"/>
      <c r="BY35" s="934"/>
      <c r="BZ35" s="934"/>
      <c r="CA35" s="934"/>
      <c r="CB35" s="934"/>
      <c r="CC35" s="934"/>
      <c r="CD35" s="934"/>
      <c r="CE35" s="934"/>
      <c r="CF35" s="934"/>
      <c r="CG35" s="934"/>
      <c r="CH35" s="934"/>
      <c r="CI35" s="934"/>
      <c r="CJ35" s="962"/>
      <c r="CK35" s="963" t="s">
        <v>55</v>
      </c>
      <c r="CL35" s="934"/>
      <c r="CM35" s="934">
        <f>CM26-CK17</f>
        <v>385958</v>
      </c>
      <c r="CN35" s="934"/>
      <c r="CO35" s="934"/>
      <c r="CP35" s="934"/>
      <c r="CQ35" s="934"/>
      <c r="CR35" s="934"/>
      <c r="CS35" s="934"/>
      <c r="CT35" s="934"/>
      <c r="CU35" s="934"/>
      <c r="CV35" s="934"/>
      <c r="CW35" s="934"/>
      <c r="CX35" s="934"/>
      <c r="CY35" s="934"/>
      <c r="CZ35" s="934" t="s">
        <v>56</v>
      </c>
      <c r="DA35" s="964"/>
    </row>
    <row r="36" spans="1:105" s="71" customFormat="1" ht="3" customHeight="1" thickBot="1">
      <c r="A36" s="78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55"/>
      <c r="BN36" s="143"/>
      <c r="BO36" s="143"/>
      <c r="BP36" s="143"/>
      <c r="BQ36" s="143"/>
      <c r="BR36" s="143"/>
      <c r="BS36" s="146"/>
      <c r="BT36" s="156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3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7"/>
    </row>
    <row r="37" spans="1:105" s="139" customFormat="1" ht="12" hidden="1"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9" t="s">
        <v>192</v>
      </c>
    </row>
    <row r="38" spans="1:105" ht="12" hidden="1" customHeight="1"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</row>
    <row r="39" spans="1:105" s="71" customFormat="1" ht="16.5" hidden="1" customHeight="1">
      <c r="A39" s="498" t="s">
        <v>127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U39" s="499"/>
      <c r="AV39" s="499"/>
      <c r="AW39" s="499"/>
      <c r="AX39" s="499"/>
      <c r="AY39" s="499"/>
      <c r="AZ39" s="499"/>
      <c r="BA39" s="499"/>
      <c r="BB39" s="499"/>
      <c r="BC39" s="499"/>
      <c r="BD39" s="499"/>
      <c r="BE39" s="499"/>
      <c r="BF39" s="499"/>
      <c r="BG39" s="499"/>
      <c r="BH39" s="499"/>
      <c r="BI39" s="499"/>
      <c r="BJ39" s="499"/>
      <c r="BK39" s="499"/>
      <c r="BL39" s="500"/>
      <c r="BM39" s="498" t="s">
        <v>370</v>
      </c>
      <c r="BN39" s="499"/>
      <c r="BO39" s="499"/>
      <c r="BP39" s="499"/>
      <c r="BQ39" s="499"/>
      <c r="BR39" s="499"/>
      <c r="BS39" s="500"/>
      <c r="BT39" s="159"/>
      <c r="BU39" s="160"/>
      <c r="BV39" s="161"/>
      <c r="BW39" s="508" t="s">
        <v>371</v>
      </c>
      <c r="BX39" s="508"/>
      <c r="BY39" s="508"/>
      <c r="BZ39" s="508"/>
      <c r="CA39" s="508"/>
      <c r="CB39" s="508"/>
      <c r="CC39" s="508"/>
      <c r="CD39" s="508"/>
      <c r="CE39" s="508"/>
      <c r="CF39" s="508"/>
      <c r="CG39" s="508"/>
      <c r="CH39" s="508"/>
      <c r="CI39" s="161"/>
      <c r="CJ39" s="162"/>
      <c r="CK39" s="159"/>
      <c r="CL39" s="160"/>
      <c r="CM39" s="161"/>
      <c r="CN39" s="508" t="s">
        <v>371</v>
      </c>
      <c r="CO39" s="508"/>
      <c r="CP39" s="508"/>
      <c r="CQ39" s="508"/>
      <c r="CR39" s="508"/>
      <c r="CS39" s="508"/>
      <c r="CT39" s="508"/>
      <c r="CU39" s="508"/>
      <c r="CV39" s="508"/>
      <c r="CW39" s="508"/>
      <c r="CX39" s="508"/>
      <c r="CY39" s="508"/>
      <c r="CZ39" s="161"/>
      <c r="DA39" s="162"/>
    </row>
    <row r="40" spans="1:105" s="71" customFormat="1" ht="15.75" hidden="1" customHeight="1">
      <c r="A40" s="501"/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3"/>
      <c r="BM40" s="501"/>
      <c r="BN40" s="502"/>
      <c r="BO40" s="502"/>
      <c r="BP40" s="502"/>
      <c r="BQ40" s="502"/>
      <c r="BR40" s="502"/>
      <c r="BS40" s="503"/>
      <c r="BT40" s="163"/>
      <c r="BU40" s="164"/>
      <c r="BV40" s="164"/>
      <c r="BW40" s="457" t="s">
        <v>372</v>
      </c>
      <c r="BX40" s="457"/>
      <c r="BY40" s="457"/>
      <c r="BZ40" s="457"/>
      <c r="CA40" s="457"/>
      <c r="CB40" s="457"/>
      <c r="CC40" s="457"/>
      <c r="CD40" s="457"/>
      <c r="CE40" s="457"/>
      <c r="CF40" s="457"/>
      <c r="CG40" s="165"/>
      <c r="CH40" s="165"/>
      <c r="CI40" s="165"/>
      <c r="CJ40" s="166"/>
      <c r="CK40" s="163"/>
      <c r="CL40" s="164"/>
      <c r="CM40" s="164"/>
      <c r="CN40" s="457" t="s">
        <v>373</v>
      </c>
      <c r="CO40" s="457"/>
      <c r="CP40" s="457"/>
      <c r="CQ40" s="457"/>
      <c r="CR40" s="457"/>
      <c r="CS40" s="457"/>
      <c r="CT40" s="457"/>
      <c r="CU40" s="457"/>
      <c r="CV40" s="457"/>
      <c r="CW40" s="457"/>
      <c r="CX40" s="457"/>
      <c r="CY40" s="165"/>
      <c r="CZ40" s="165"/>
      <c r="DA40" s="166"/>
    </row>
    <row r="41" spans="1:105" s="71" customFormat="1" ht="9.75" hidden="1" customHeight="1" thickBot="1">
      <c r="A41" s="504"/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5"/>
      <c r="Z41" s="505"/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5"/>
      <c r="BF41" s="505"/>
      <c r="BG41" s="505"/>
      <c r="BH41" s="505"/>
      <c r="BI41" s="505"/>
      <c r="BJ41" s="505"/>
      <c r="BK41" s="505"/>
      <c r="BL41" s="506"/>
      <c r="BM41" s="504"/>
      <c r="BN41" s="505"/>
      <c r="BO41" s="505"/>
      <c r="BP41" s="505"/>
      <c r="BQ41" s="505"/>
      <c r="BR41" s="505"/>
      <c r="BS41" s="506"/>
      <c r="BT41" s="167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9"/>
      <c r="CK41" s="167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9"/>
    </row>
    <row r="42" spans="1:105" s="71" customFormat="1" ht="30" customHeight="1">
      <c r="A42" s="77"/>
      <c r="B42" s="902" t="s">
        <v>193</v>
      </c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  <c r="P42" s="902"/>
      <c r="Q42" s="902"/>
      <c r="R42" s="902"/>
      <c r="S42" s="902"/>
      <c r="T42" s="902"/>
      <c r="U42" s="902"/>
      <c r="V42" s="902"/>
      <c r="W42" s="902"/>
      <c r="X42" s="902"/>
      <c r="Y42" s="902"/>
      <c r="Z42" s="902"/>
      <c r="AA42" s="902"/>
      <c r="AB42" s="902"/>
      <c r="AC42" s="902"/>
      <c r="AD42" s="902"/>
      <c r="AE42" s="902"/>
      <c r="AF42" s="902"/>
      <c r="AG42" s="902"/>
      <c r="AH42" s="902"/>
      <c r="AI42" s="902"/>
      <c r="AJ42" s="902"/>
      <c r="AK42" s="902"/>
      <c r="AL42" s="902"/>
      <c r="AM42" s="902"/>
      <c r="AN42" s="902"/>
      <c r="AO42" s="902"/>
      <c r="AP42" s="902"/>
      <c r="AQ42" s="902"/>
      <c r="AR42" s="902"/>
      <c r="AS42" s="902"/>
      <c r="AT42" s="902"/>
      <c r="AU42" s="902"/>
      <c r="AV42" s="902"/>
      <c r="AW42" s="902"/>
      <c r="AX42" s="902"/>
      <c r="AY42" s="902"/>
      <c r="AZ42" s="902"/>
      <c r="BA42" s="902"/>
      <c r="BB42" s="902"/>
      <c r="BC42" s="902"/>
      <c r="BD42" s="902"/>
      <c r="BE42" s="902"/>
      <c r="BF42" s="902"/>
      <c r="BG42" s="902"/>
      <c r="BH42" s="902"/>
      <c r="BI42" s="902"/>
      <c r="BJ42" s="902"/>
      <c r="BK42" s="902"/>
      <c r="BL42" s="969"/>
      <c r="BM42" s="512">
        <v>4210</v>
      </c>
      <c r="BN42" s="513"/>
      <c r="BO42" s="513"/>
      <c r="BP42" s="513"/>
      <c r="BQ42" s="513"/>
      <c r="BR42" s="513"/>
      <c r="BS42" s="970"/>
      <c r="BT42" s="2293">
        <f>BT49</f>
        <v>314688</v>
      </c>
      <c r="BU42" s="2294"/>
      <c r="BV42" s="2294"/>
      <c r="BW42" s="2294"/>
      <c r="BX42" s="2294"/>
      <c r="BY42" s="2294"/>
      <c r="BZ42" s="2294"/>
      <c r="CA42" s="2294"/>
      <c r="CB42" s="2294"/>
      <c r="CC42" s="2294"/>
      <c r="CD42" s="2294"/>
      <c r="CE42" s="2294"/>
      <c r="CF42" s="2294"/>
      <c r="CG42" s="2294"/>
      <c r="CH42" s="2294"/>
      <c r="CI42" s="2294"/>
      <c r="CJ42" s="2295"/>
      <c r="CK42" s="2296">
        <f>CK49</f>
        <v>12390</v>
      </c>
      <c r="CL42" s="2294"/>
      <c r="CM42" s="2294"/>
      <c r="CN42" s="2294"/>
      <c r="CO42" s="2294"/>
      <c r="CP42" s="2294"/>
      <c r="CQ42" s="2294"/>
      <c r="CR42" s="2294"/>
      <c r="CS42" s="2294"/>
      <c r="CT42" s="2294"/>
      <c r="CU42" s="2294"/>
      <c r="CV42" s="2294"/>
      <c r="CW42" s="2294"/>
      <c r="CX42" s="2294"/>
      <c r="CY42" s="2294"/>
      <c r="CZ42" s="2294"/>
      <c r="DA42" s="2297"/>
    </row>
    <row r="43" spans="1:105" s="92" customFormat="1" ht="19.5" customHeight="1">
      <c r="A43" s="170"/>
      <c r="B43" s="919" t="s">
        <v>180</v>
      </c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919"/>
      <c r="AA43" s="919"/>
      <c r="AB43" s="919"/>
      <c r="AC43" s="919"/>
      <c r="AD43" s="919"/>
      <c r="AE43" s="919"/>
      <c r="AF43" s="919"/>
      <c r="AG43" s="919"/>
      <c r="AH43" s="919"/>
      <c r="AI43" s="919"/>
      <c r="AJ43" s="919"/>
      <c r="AK43" s="919"/>
      <c r="AL43" s="919"/>
      <c r="AM43" s="919"/>
      <c r="AN43" s="919"/>
      <c r="AO43" s="919"/>
      <c r="AP43" s="919"/>
      <c r="AQ43" s="919"/>
      <c r="AR43" s="919"/>
      <c r="AS43" s="919"/>
      <c r="AT43" s="919"/>
      <c r="AU43" s="919"/>
      <c r="AV43" s="919"/>
      <c r="AW43" s="919"/>
      <c r="AX43" s="919"/>
      <c r="AY43" s="919"/>
      <c r="AZ43" s="919"/>
      <c r="BA43" s="919"/>
      <c r="BB43" s="919"/>
      <c r="BC43" s="919"/>
      <c r="BD43" s="919"/>
      <c r="BE43" s="919"/>
      <c r="BF43" s="919"/>
      <c r="BG43" s="919"/>
      <c r="BH43" s="919"/>
      <c r="BI43" s="919"/>
      <c r="BJ43" s="919"/>
      <c r="BK43" s="919"/>
      <c r="BL43" s="974"/>
      <c r="BM43" s="971"/>
      <c r="BN43" s="972"/>
      <c r="BO43" s="972"/>
      <c r="BP43" s="972"/>
      <c r="BQ43" s="972"/>
      <c r="BR43" s="972"/>
      <c r="BS43" s="973"/>
      <c r="BT43" s="912"/>
      <c r="BU43" s="913"/>
      <c r="BV43" s="913"/>
      <c r="BW43" s="913"/>
      <c r="BX43" s="913"/>
      <c r="BY43" s="913"/>
      <c r="BZ43" s="913"/>
      <c r="CA43" s="913"/>
      <c r="CB43" s="913"/>
      <c r="CC43" s="913"/>
      <c r="CD43" s="913"/>
      <c r="CE43" s="913"/>
      <c r="CF43" s="913"/>
      <c r="CG43" s="913"/>
      <c r="CH43" s="913"/>
      <c r="CI43" s="913"/>
      <c r="CJ43" s="914"/>
      <c r="CK43" s="917"/>
      <c r="CL43" s="913"/>
      <c r="CM43" s="913"/>
      <c r="CN43" s="913"/>
      <c r="CO43" s="913"/>
      <c r="CP43" s="913"/>
      <c r="CQ43" s="913"/>
      <c r="CR43" s="913"/>
      <c r="CS43" s="913"/>
      <c r="CT43" s="913"/>
      <c r="CU43" s="913"/>
      <c r="CV43" s="913"/>
      <c r="CW43" s="913"/>
      <c r="CX43" s="913"/>
      <c r="CY43" s="913"/>
      <c r="CZ43" s="913"/>
      <c r="DA43" s="918"/>
    </row>
    <row r="44" spans="1:105" s="71" customFormat="1" ht="15" customHeight="1">
      <c r="A44" s="79"/>
      <c r="B44" s="975" t="s">
        <v>136</v>
      </c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  <c r="N44" s="975"/>
      <c r="O44" s="975"/>
      <c r="P44" s="975"/>
      <c r="Q44" s="975"/>
      <c r="R44" s="975"/>
      <c r="S44" s="975"/>
      <c r="T44" s="975"/>
      <c r="U44" s="975"/>
      <c r="V44" s="975"/>
      <c r="W44" s="975"/>
      <c r="X44" s="975"/>
      <c r="Y44" s="975"/>
      <c r="Z44" s="975"/>
      <c r="AA44" s="975"/>
      <c r="AB44" s="975"/>
      <c r="AC44" s="975"/>
      <c r="AD44" s="975"/>
      <c r="AE44" s="975"/>
      <c r="AF44" s="975"/>
      <c r="AG44" s="975"/>
      <c r="AH44" s="975"/>
      <c r="AI44" s="975"/>
      <c r="AJ44" s="975"/>
      <c r="AK44" s="975"/>
      <c r="AL44" s="975"/>
      <c r="AM44" s="975"/>
      <c r="AN44" s="975"/>
      <c r="AO44" s="975"/>
      <c r="AP44" s="975"/>
      <c r="AQ44" s="975"/>
      <c r="AR44" s="975"/>
      <c r="AS44" s="975"/>
      <c r="AT44" s="975"/>
      <c r="AU44" s="975"/>
      <c r="AV44" s="975"/>
      <c r="AW44" s="975"/>
      <c r="AX44" s="975"/>
      <c r="AY44" s="975"/>
      <c r="AZ44" s="975"/>
      <c r="BA44" s="975"/>
      <c r="BB44" s="975"/>
      <c r="BC44" s="975"/>
      <c r="BD44" s="975"/>
      <c r="BE44" s="975"/>
      <c r="BF44" s="975"/>
      <c r="BG44" s="975"/>
      <c r="BH44" s="975"/>
      <c r="BI44" s="975"/>
      <c r="BJ44" s="975"/>
      <c r="BK44" s="975"/>
      <c r="BL44" s="976"/>
      <c r="BM44" s="512">
        <v>4211</v>
      </c>
      <c r="BN44" s="513"/>
      <c r="BO44" s="513"/>
      <c r="BP44" s="513"/>
      <c r="BQ44" s="513"/>
      <c r="BR44" s="513"/>
      <c r="BS44" s="970"/>
      <c r="BT44" s="923">
        <v>0</v>
      </c>
      <c r="BU44" s="924"/>
      <c r="BV44" s="924"/>
      <c r="BW44" s="924"/>
      <c r="BX44" s="924"/>
      <c r="BY44" s="924"/>
      <c r="BZ44" s="924"/>
      <c r="CA44" s="924"/>
      <c r="CB44" s="924"/>
      <c r="CC44" s="924"/>
      <c r="CD44" s="924"/>
      <c r="CE44" s="924"/>
      <c r="CF44" s="924"/>
      <c r="CG44" s="924"/>
      <c r="CH44" s="924"/>
      <c r="CI44" s="924"/>
      <c r="CJ44" s="924"/>
      <c r="CK44" s="924">
        <v>0</v>
      </c>
      <c r="CL44" s="924"/>
      <c r="CM44" s="924"/>
      <c r="CN44" s="924"/>
      <c r="CO44" s="924"/>
      <c r="CP44" s="924"/>
      <c r="CQ44" s="924"/>
      <c r="CR44" s="924"/>
      <c r="CS44" s="924"/>
      <c r="CT44" s="924"/>
      <c r="CU44" s="924"/>
      <c r="CV44" s="924"/>
      <c r="CW44" s="924"/>
      <c r="CX44" s="924"/>
      <c r="CY44" s="924"/>
      <c r="CZ44" s="924"/>
      <c r="DA44" s="925"/>
    </row>
    <row r="45" spans="1:105" s="71" customFormat="1" ht="27" customHeight="1">
      <c r="A45" s="87"/>
      <c r="B45" s="938" t="s">
        <v>194</v>
      </c>
      <c r="C45" s="938"/>
      <c r="D45" s="938"/>
      <c r="E45" s="938"/>
      <c r="F45" s="938"/>
      <c r="G45" s="938"/>
      <c r="H45" s="938"/>
      <c r="I45" s="938"/>
      <c r="J45" s="938"/>
      <c r="K45" s="938"/>
      <c r="L45" s="938"/>
      <c r="M45" s="938"/>
      <c r="N45" s="938"/>
      <c r="O45" s="938"/>
      <c r="P45" s="938"/>
      <c r="Q45" s="938"/>
      <c r="R45" s="938"/>
      <c r="S45" s="938"/>
      <c r="T45" s="938"/>
      <c r="U45" s="938"/>
      <c r="V45" s="938"/>
      <c r="W45" s="938"/>
      <c r="X45" s="938"/>
      <c r="Y45" s="938"/>
      <c r="Z45" s="938"/>
      <c r="AA45" s="938"/>
      <c r="AB45" s="938"/>
      <c r="AC45" s="938"/>
      <c r="AD45" s="938"/>
      <c r="AE45" s="938"/>
      <c r="AF45" s="938"/>
      <c r="AG45" s="938"/>
      <c r="AH45" s="938"/>
      <c r="AI45" s="938"/>
      <c r="AJ45" s="938"/>
      <c r="AK45" s="938"/>
      <c r="AL45" s="938"/>
      <c r="AM45" s="938"/>
      <c r="AN45" s="938"/>
      <c r="AO45" s="938"/>
      <c r="AP45" s="938"/>
      <c r="AQ45" s="938"/>
      <c r="AR45" s="938"/>
      <c r="AS45" s="938"/>
      <c r="AT45" s="938"/>
      <c r="AU45" s="938"/>
      <c r="AV45" s="938"/>
      <c r="AW45" s="938"/>
      <c r="AX45" s="938"/>
      <c r="AY45" s="938"/>
      <c r="AZ45" s="938"/>
      <c r="BA45" s="938"/>
      <c r="BB45" s="938"/>
      <c r="BC45" s="938"/>
      <c r="BD45" s="938"/>
      <c r="BE45" s="938"/>
      <c r="BF45" s="938"/>
      <c r="BG45" s="938"/>
      <c r="BH45" s="938"/>
      <c r="BI45" s="938"/>
      <c r="BJ45" s="938"/>
      <c r="BK45" s="938"/>
      <c r="BL45" s="939"/>
      <c r="BM45" s="971"/>
      <c r="BN45" s="972"/>
      <c r="BO45" s="972"/>
      <c r="BP45" s="972"/>
      <c r="BQ45" s="972"/>
      <c r="BR45" s="972"/>
      <c r="BS45" s="973"/>
      <c r="BT45" s="923"/>
      <c r="BU45" s="924"/>
      <c r="BV45" s="924"/>
      <c r="BW45" s="924"/>
      <c r="BX45" s="924"/>
      <c r="BY45" s="924"/>
      <c r="BZ45" s="924"/>
      <c r="CA45" s="924"/>
      <c r="CB45" s="924"/>
      <c r="CC45" s="924"/>
      <c r="CD45" s="924"/>
      <c r="CE45" s="924"/>
      <c r="CF45" s="924"/>
      <c r="CG45" s="924"/>
      <c r="CH45" s="924"/>
      <c r="CI45" s="924"/>
      <c r="CJ45" s="924"/>
      <c r="CK45" s="924"/>
      <c r="CL45" s="924"/>
      <c r="CM45" s="924"/>
      <c r="CN45" s="924"/>
      <c r="CO45" s="924"/>
      <c r="CP45" s="924"/>
      <c r="CQ45" s="924"/>
      <c r="CR45" s="924"/>
      <c r="CS45" s="924"/>
      <c r="CT45" s="924"/>
      <c r="CU45" s="924"/>
      <c r="CV45" s="924"/>
      <c r="CW45" s="924"/>
      <c r="CX45" s="924"/>
      <c r="CY45" s="924"/>
      <c r="CZ45" s="924"/>
      <c r="DA45" s="925"/>
    </row>
    <row r="46" spans="1:105" s="71" customFormat="1" ht="12.95" customHeight="1">
      <c r="A46" s="88"/>
      <c r="B46" s="929" t="s">
        <v>195</v>
      </c>
      <c r="C46" s="929"/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929"/>
      <c r="AI46" s="929"/>
      <c r="AJ46" s="929"/>
      <c r="AK46" s="929"/>
      <c r="AL46" s="929"/>
      <c r="AM46" s="929"/>
      <c r="AN46" s="929"/>
      <c r="AO46" s="929"/>
      <c r="AP46" s="929"/>
      <c r="AQ46" s="929"/>
      <c r="AR46" s="929"/>
      <c r="AS46" s="929"/>
      <c r="AT46" s="929"/>
      <c r="AU46" s="929"/>
      <c r="AV46" s="929"/>
      <c r="AW46" s="929"/>
      <c r="AX46" s="929"/>
      <c r="AY46" s="929"/>
      <c r="AZ46" s="929"/>
      <c r="BA46" s="929"/>
      <c r="BB46" s="929"/>
      <c r="BC46" s="929"/>
      <c r="BD46" s="929"/>
      <c r="BE46" s="929"/>
      <c r="BF46" s="929"/>
      <c r="BG46" s="929"/>
      <c r="BH46" s="929"/>
      <c r="BI46" s="929"/>
      <c r="BJ46" s="929"/>
      <c r="BK46" s="929"/>
      <c r="BL46" s="965"/>
      <c r="BM46" s="966">
        <v>4212</v>
      </c>
      <c r="BN46" s="967"/>
      <c r="BO46" s="967"/>
      <c r="BP46" s="967"/>
      <c r="BQ46" s="967"/>
      <c r="BR46" s="967"/>
      <c r="BS46" s="968"/>
      <c r="BT46" s="923">
        <v>0</v>
      </c>
      <c r="BU46" s="924"/>
      <c r="BV46" s="924"/>
      <c r="BW46" s="924"/>
      <c r="BX46" s="924"/>
      <c r="BY46" s="924"/>
      <c r="BZ46" s="924"/>
      <c r="CA46" s="924"/>
      <c r="CB46" s="924"/>
      <c r="CC46" s="924"/>
      <c r="CD46" s="924"/>
      <c r="CE46" s="924"/>
      <c r="CF46" s="924"/>
      <c r="CG46" s="924"/>
      <c r="CH46" s="924"/>
      <c r="CI46" s="924"/>
      <c r="CJ46" s="924"/>
      <c r="CK46" s="924">
        <v>0</v>
      </c>
      <c r="CL46" s="924"/>
      <c r="CM46" s="924"/>
      <c r="CN46" s="924"/>
      <c r="CO46" s="924"/>
      <c r="CP46" s="924"/>
      <c r="CQ46" s="924"/>
      <c r="CR46" s="924"/>
      <c r="CS46" s="924"/>
      <c r="CT46" s="924"/>
      <c r="CU46" s="924"/>
      <c r="CV46" s="924"/>
      <c r="CW46" s="924"/>
      <c r="CX46" s="924"/>
      <c r="CY46" s="924"/>
      <c r="CZ46" s="924"/>
      <c r="DA46" s="925"/>
    </row>
    <row r="47" spans="1:105" s="71" customFormat="1" ht="39.950000000000003" customHeight="1">
      <c r="A47" s="88"/>
      <c r="B47" s="929" t="s">
        <v>392</v>
      </c>
      <c r="C47" s="929"/>
      <c r="D47" s="929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29"/>
      <c r="AK47" s="929"/>
      <c r="AL47" s="929"/>
      <c r="AM47" s="929"/>
      <c r="AN47" s="929"/>
      <c r="AO47" s="929"/>
      <c r="AP47" s="929"/>
      <c r="AQ47" s="929"/>
      <c r="AR47" s="929"/>
      <c r="AS47" s="929"/>
      <c r="AT47" s="929"/>
      <c r="AU47" s="929"/>
      <c r="AV47" s="929"/>
      <c r="AW47" s="929"/>
      <c r="AX47" s="929"/>
      <c r="AY47" s="929"/>
      <c r="AZ47" s="929"/>
      <c r="BA47" s="929"/>
      <c r="BB47" s="929"/>
      <c r="BC47" s="929"/>
      <c r="BD47" s="929"/>
      <c r="BE47" s="929"/>
      <c r="BF47" s="929"/>
      <c r="BG47" s="929"/>
      <c r="BH47" s="929"/>
      <c r="BI47" s="929"/>
      <c r="BJ47" s="929"/>
      <c r="BK47" s="929"/>
      <c r="BL47" s="965"/>
      <c r="BM47" s="966">
        <v>4213</v>
      </c>
      <c r="BN47" s="967"/>
      <c r="BO47" s="967"/>
      <c r="BP47" s="967"/>
      <c r="BQ47" s="967"/>
      <c r="BR47" s="967"/>
      <c r="BS47" s="968"/>
      <c r="BT47" s="923">
        <v>0</v>
      </c>
      <c r="BU47" s="924"/>
      <c r="BV47" s="924"/>
      <c r="BW47" s="924"/>
      <c r="BX47" s="924"/>
      <c r="BY47" s="924"/>
      <c r="BZ47" s="924"/>
      <c r="CA47" s="924"/>
      <c r="CB47" s="924"/>
      <c r="CC47" s="924"/>
      <c r="CD47" s="924"/>
      <c r="CE47" s="924"/>
      <c r="CF47" s="924"/>
      <c r="CG47" s="924"/>
      <c r="CH47" s="924"/>
      <c r="CI47" s="924"/>
      <c r="CJ47" s="924"/>
      <c r="CK47" s="924">
        <v>0</v>
      </c>
      <c r="CL47" s="924"/>
      <c r="CM47" s="924"/>
      <c r="CN47" s="924"/>
      <c r="CO47" s="924"/>
      <c r="CP47" s="924"/>
      <c r="CQ47" s="924"/>
      <c r="CR47" s="924"/>
      <c r="CS47" s="924"/>
      <c r="CT47" s="924"/>
      <c r="CU47" s="924"/>
      <c r="CV47" s="924"/>
      <c r="CW47" s="924"/>
      <c r="CX47" s="924"/>
      <c r="CY47" s="924"/>
      <c r="CZ47" s="924"/>
      <c r="DA47" s="925"/>
    </row>
    <row r="48" spans="1:105" s="71" customFormat="1" ht="39.950000000000003" customHeight="1">
      <c r="A48" s="88"/>
      <c r="B48" s="929" t="s">
        <v>196</v>
      </c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929"/>
      <c r="AI48" s="929"/>
      <c r="AJ48" s="929"/>
      <c r="AK48" s="929"/>
      <c r="AL48" s="929"/>
      <c r="AM48" s="929"/>
      <c r="AN48" s="929"/>
      <c r="AO48" s="929"/>
      <c r="AP48" s="929"/>
      <c r="AQ48" s="929"/>
      <c r="AR48" s="929"/>
      <c r="AS48" s="929"/>
      <c r="AT48" s="929"/>
      <c r="AU48" s="929"/>
      <c r="AV48" s="929"/>
      <c r="AW48" s="929"/>
      <c r="AX48" s="929"/>
      <c r="AY48" s="929"/>
      <c r="AZ48" s="929"/>
      <c r="BA48" s="929"/>
      <c r="BB48" s="929"/>
      <c r="BC48" s="929"/>
      <c r="BD48" s="929"/>
      <c r="BE48" s="929"/>
      <c r="BF48" s="929"/>
      <c r="BG48" s="929"/>
      <c r="BH48" s="929"/>
      <c r="BI48" s="929"/>
      <c r="BJ48" s="929"/>
      <c r="BK48" s="929"/>
      <c r="BL48" s="965"/>
      <c r="BM48" s="966">
        <v>4214</v>
      </c>
      <c r="BN48" s="967"/>
      <c r="BO48" s="967"/>
      <c r="BP48" s="967"/>
      <c r="BQ48" s="967"/>
      <c r="BR48" s="967"/>
      <c r="BS48" s="968"/>
      <c r="BT48" s="923">
        <v>0</v>
      </c>
      <c r="BU48" s="924"/>
      <c r="BV48" s="924"/>
      <c r="BW48" s="924"/>
      <c r="BX48" s="924"/>
      <c r="BY48" s="924"/>
      <c r="BZ48" s="924"/>
      <c r="CA48" s="924"/>
      <c r="CB48" s="924"/>
      <c r="CC48" s="924"/>
      <c r="CD48" s="924"/>
      <c r="CE48" s="924"/>
      <c r="CF48" s="924"/>
      <c r="CG48" s="924"/>
      <c r="CH48" s="924"/>
      <c r="CI48" s="924"/>
      <c r="CJ48" s="924"/>
      <c r="CK48" s="924">
        <v>0</v>
      </c>
      <c r="CL48" s="924"/>
      <c r="CM48" s="924"/>
      <c r="CN48" s="924"/>
      <c r="CO48" s="924"/>
      <c r="CP48" s="924"/>
      <c r="CQ48" s="924"/>
      <c r="CR48" s="924"/>
      <c r="CS48" s="924"/>
      <c r="CT48" s="924"/>
      <c r="CU48" s="924"/>
      <c r="CV48" s="924"/>
      <c r="CW48" s="924"/>
      <c r="CX48" s="924"/>
      <c r="CY48" s="924"/>
      <c r="CZ48" s="924"/>
      <c r="DA48" s="925"/>
    </row>
    <row r="49" spans="1:105" s="71" customFormat="1" ht="12.95" customHeight="1">
      <c r="A49" s="88"/>
      <c r="B49" s="927" t="s">
        <v>184</v>
      </c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7"/>
      <c r="O49" s="927"/>
      <c r="P49" s="927"/>
      <c r="Q49" s="927"/>
      <c r="R49" s="927"/>
      <c r="S49" s="927"/>
      <c r="T49" s="927"/>
      <c r="U49" s="927"/>
      <c r="V49" s="927"/>
      <c r="W49" s="927"/>
      <c r="X49" s="927"/>
      <c r="Y49" s="927"/>
      <c r="Z49" s="927"/>
      <c r="AA49" s="927"/>
      <c r="AB49" s="927"/>
      <c r="AC49" s="927"/>
      <c r="AD49" s="927"/>
      <c r="AE49" s="927"/>
      <c r="AF49" s="927"/>
      <c r="AG49" s="927"/>
      <c r="AH49" s="927"/>
      <c r="AI49" s="927"/>
      <c r="AJ49" s="927"/>
      <c r="AK49" s="927"/>
      <c r="AL49" s="927"/>
      <c r="AM49" s="927"/>
      <c r="AN49" s="927"/>
      <c r="AO49" s="927"/>
      <c r="AP49" s="927"/>
      <c r="AQ49" s="927"/>
      <c r="AR49" s="927"/>
      <c r="AS49" s="927"/>
      <c r="AT49" s="927"/>
      <c r="AU49" s="927"/>
      <c r="AV49" s="927"/>
      <c r="AW49" s="927"/>
      <c r="AX49" s="927"/>
      <c r="AY49" s="927"/>
      <c r="AZ49" s="927"/>
      <c r="BA49" s="927"/>
      <c r="BB49" s="927"/>
      <c r="BC49" s="927"/>
      <c r="BD49" s="927"/>
      <c r="BE49" s="927"/>
      <c r="BF49" s="927"/>
      <c r="BG49" s="927"/>
      <c r="BH49" s="927"/>
      <c r="BI49" s="927"/>
      <c r="BJ49" s="927"/>
      <c r="BK49" s="927"/>
      <c r="BL49" s="977"/>
      <c r="BM49" s="966">
        <v>4219</v>
      </c>
      <c r="BN49" s="967"/>
      <c r="BO49" s="967"/>
      <c r="BP49" s="967"/>
      <c r="BQ49" s="967"/>
      <c r="BR49" s="967"/>
      <c r="BS49" s="968"/>
      <c r="BT49" s="923">
        <v>314688</v>
      </c>
      <c r="BU49" s="924"/>
      <c r="BV49" s="924"/>
      <c r="BW49" s="924"/>
      <c r="BX49" s="924"/>
      <c r="BY49" s="924"/>
      <c r="BZ49" s="924"/>
      <c r="CA49" s="924"/>
      <c r="CB49" s="924"/>
      <c r="CC49" s="924"/>
      <c r="CD49" s="924"/>
      <c r="CE49" s="924"/>
      <c r="CF49" s="924"/>
      <c r="CG49" s="924"/>
      <c r="CH49" s="924"/>
      <c r="CI49" s="924"/>
      <c r="CJ49" s="924"/>
      <c r="CK49" s="924">
        <v>12390</v>
      </c>
      <c r="CL49" s="924"/>
      <c r="CM49" s="924"/>
      <c r="CN49" s="924"/>
      <c r="CO49" s="924"/>
      <c r="CP49" s="924"/>
      <c r="CQ49" s="924"/>
      <c r="CR49" s="924"/>
      <c r="CS49" s="924"/>
      <c r="CT49" s="924"/>
      <c r="CU49" s="924"/>
      <c r="CV49" s="924"/>
      <c r="CW49" s="924"/>
      <c r="CX49" s="924"/>
      <c r="CY49" s="924"/>
      <c r="CZ49" s="924"/>
      <c r="DA49" s="925"/>
    </row>
    <row r="50" spans="1:105" s="71" customFormat="1" ht="16.5" customHeight="1">
      <c r="A50" s="498" t="s">
        <v>127</v>
      </c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499"/>
      <c r="AU50" s="499"/>
      <c r="AV50" s="499"/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500"/>
      <c r="BM50" s="498" t="s">
        <v>370</v>
      </c>
      <c r="BN50" s="499"/>
      <c r="BO50" s="499"/>
      <c r="BP50" s="499"/>
      <c r="BQ50" s="499"/>
      <c r="BR50" s="499"/>
      <c r="BS50" s="500"/>
      <c r="BT50" s="72"/>
      <c r="BU50" s="73"/>
      <c r="BV50" s="144"/>
      <c r="BW50" s="513" t="s">
        <v>371</v>
      </c>
      <c r="BX50" s="513"/>
      <c r="BY50" s="513"/>
      <c r="BZ50" s="513"/>
      <c r="CA50" s="513"/>
      <c r="CB50" s="513"/>
      <c r="CC50" s="513"/>
      <c r="CD50" s="513"/>
      <c r="CE50" s="513"/>
      <c r="CF50" s="513"/>
      <c r="CG50" s="513"/>
      <c r="CH50" s="513"/>
      <c r="CI50" s="144"/>
      <c r="CJ50" s="145"/>
      <c r="CK50" s="72"/>
      <c r="CL50" s="73"/>
      <c r="CM50" s="144"/>
      <c r="CN50" s="513" t="s">
        <v>371</v>
      </c>
      <c r="CO50" s="513"/>
      <c r="CP50" s="513"/>
      <c r="CQ50" s="513"/>
      <c r="CR50" s="513"/>
      <c r="CS50" s="513"/>
      <c r="CT50" s="513"/>
      <c r="CU50" s="513"/>
      <c r="CV50" s="513"/>
      <c r="CW50" s="513"/>
      <c r="CX50" s="513"/>
      <c r="CY50" s="513"/>
      <c r="CZ50" s="144"/>
      <c r="DA50" s="145"/>
    </row>
    <row r="51" spans="1:105" s="71" customFormat="1" ht="15.75" customHeight="1">
      <c r="A51" s="501"/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3"/>
      <c r="BM51" s="501"/>
      <c r="BN51" s="502"/>
      <c r="BO51" s="502"/>
      <c r="BP51" s="502"/>
      <c r="BQ51" s="502"/>
      <c r="BR51" s="502"/>
      <c r="BS51" s="503"/>
      <c r="BT51" s="74"/>
      <c r="BU51" s="70"/>
      <c r="BV51" s="70"/>
      <c r="BW51" s="530" t="s">
        <v>372</v>
      </c>
      <c r="BX51" s="530"/>
      <c r="BY51" s="530"/>
      <c r="BZ51" s="530"/>
      <c r="CA51" s="530"/>
      <c r="CB51" s="530"/>
      <c r="CC51" s="530"/>
      <c r="CD51" s="530"/>
      <c r="CE51" s="530"/>
      <c r="CF51" s="530"/>
      <c r="CG51" s="530"/>
      <c r="CH51" s="530"/>
      <c r="CI51" s="75"/>
      <c r="CJ51" s="76"/>
      <c r="CK51" s="74"/>
      <c r="CL51" s="70"/>
      <c r="CM51" s="70"/>
      <c r="CN51" s="530" t="s">
        <v>373</v>
      </c>
      <c r="CO51" s="530"/>
      <c r="CP51" s="530"/>
      <c r="CQ51" s="530"/>
      <c r="CR51" s="530"/>
      <c r="CS51" s="530"/>
      <c r="CT51" s="530"/>
      <c r="CU51" s="530"/>
      <c r="CV51" s="530"/>
      <c r="CW51" s="530"/>
      <c r="CX51" s="530"/>
      <c r="CY51" s="530"/>
      <c r="CZ51" s="75"/>
      <c r="DA51" s="76"/>
    </row>
    <row r="52" spans="1:105" s="71" customFormat="1" ht="9.75" customHeight="1">
      <c r="A52" s="504"/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5"/>
      <c r="AT52" s="505"/>
      <c r="AU52" s="505"/>
      <c r="AV52" s="505"/>
      <c r="AW52" s="505"/>
      <c r="AX52" s="505"/>
      <c r="AY52" s="505"/>
      <c r="AZ52" s="505"/>
      <c r="BA52" s="505"/>
      <c r="BB52" s="505"/>
      <c r="BC52" s="505"/>
      <c r="BD52" s="505"/>
      <c r="BE52" s="505"/>
      <c r="BF52" s="505"/>
      <c r="BG52" s="505"/>
      <c r="BH52" s="505"/>
      <c r="BI52" s="505"/>
      <c r="BJ52" s="505"/>
      <c r="BK52" s="505"/>
      <c r="BL52" s="506"/>
      <c r="BM52" s="504"/>
      <c r="BN52" s="505"/>
      <c r="BO52" s="505"/>
      <c r="BP52" s="505"/>
      <c r="BQ52" s="505"/>
      <c r="BR52" s="505"/>
      <c r="BS52" s="506"/>
      <c r="BT52" s="74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6"/>
      <c r="CK52" s="74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6"/>
    </row>
    <row r="53" spans="1:105" s="92" customFormat="1" ht="18" customHeight="1">
      <c r="A53" s="171"/>
      <c r="B53" s="930" t="s">
        <v>185</v>
      </c>
      <c r="C53" s="930"/>
      <c r="D53" s="930"/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930"/>
      <c r="Z53" s="930"/>
      <c r="AA53" s="930"/>
      <c r="AB53" s="930"/>
      <c r="AC53" s="930"/>
      <c r="AD53" s="930"/>
      <c r="AE53" s="930"/>
      <c r="AF53" s="930"/>
      <c r="AG53" s="930"/>
      <c r="AH53" s="930"/>
      <c r="AI53" s="930"/>
      <c r="AJ53" s="930"/>
      <c r="AK53" s="930"/>
      <c r="AL53" s="930"/>
      <c r="AM53" s="930"/>
      <c r="AN53" s="930"/>
      <c r="AO53" s="930"/>
      <c r="AP53" s="930"/>
      <c r="AQ53" s="930"/>
      <c r="AR53" s="930"/>
      <c r="AS53" s="930"/>
      <c r="AT53" s="930"/>
      <c r="AU53" s="930"/>
      <c r="AV53" s="930"/>
      <c r="AW53" s="930"/>
      <c r="AX53" s="930"/>
      <c r="AY53" s="930"/>
      <c r="AZ53" s="930"/>
      <c r="BA53" s="930"/>
      <c r="BB53" s="930"/>
      <c r="BC53" s="930"/>
      <c r="BD53" s="930"/>
      <c r="BE53" s="930"/>
      <c r="BF53" s="930"/>
      <c r="BG53" s="930"/>
      <c r="BH53" s="930"/>
      <c r="BI53" s="930"/>
      <c r="BJ53" s="930"/>
      <c r="BK53" s="930"/>
      <c r="BL53" s="980"/>
      <c r="BM53" s="981">
        <v>4220</v>
      </c>
      <c r="BN53" s="982"/>
      <c r="BO53" s="982"/>
      <c r="BP53" s="982"/>
      <c r="BQ53" s="982"/>
      <c r="BR53" s="982"/>
      <c r="BS53" s="983"/>
      <c r="BT53" s="932" t="s">
        <v>55</v>
      </c>
      <c r="BU53" s="933"/>
      <c r="BV53" s="934">
        <v>344486</v>
      </c>
      <c r="BW53" s="934"/>
      <c r="BX53" s="934"/>
      <c r="BY53" s="934"/>
      <c r="BZ53" s="934"/>
      <c r="CA53" s="934"/>
      <c r="CB53" s="934"/>
      <c r="CC53" s="934"/>
      <c r="CD53" s="934"/>
      <c r="CE53" s="934"/>
      <c r="CF53" s="934"/>
      <c r="CG53" s="934"/>
      <c r="CH53" s="934"/>
      <c r="CI53" s="935" t="s">
        <v>56</v>
      </c>
      <c r="CJ53" s="936"/>
      <c r="CK53" s="937" t="s">
        <v>55</v>
      </c>
      <c r="CL53" s="933"/>
      <c r="CM53" s="934">
        <v>216292</v>
      </c>
      <c r="CN53" s="934"/>
      <c r="CO53" s="934"/>
      <c r="CP53" s="934"/>
      <c r="CQ53" s="934"/>
      <c r="CR53" s="934"/>
      <c r="CS53" s="934"/>
      <c r="CT53" s="934"/>
      <c r="CU53" s="934"/>
      <c r="CV53" s="934"/>
      <c r="CW53" s="934"/>
      <c r="CX53" s="934"/>
      <c r="CY53" s="934"/>
      <c r="CZ53" s="935" t="s">
        <v>56</v>
      </c>
      <c r="DA53" s="944"/>
    </row>
    <row r="54" spans="1:105" s="71" customFormat="1" ht="15" customHeight="1">
      <c r="A54" s="79"/>
      <c r="B54" s="975" t="s">
        <v>136</v>
      </c>
      <c r="C54" s="975"/>
      <c r="D54" s="975"/>
      <c r="E54" s="975"/>
      <c r="F54" s="975"/>
      <c r="G54" s="975"/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75"/>
      <c r="V54" s="975"/>
      <c r="W54" s="975"/>
      <c r="X54" s="975"/>
      <c r="Y54" s="975"/>
      <c r="Z54" s="975"/>
      <c r="AA54" s="975"/>
      <c r="AB54" s="975"/>
      <c r="AC54" s="975"/>
      <c r="AD54" s="975"/>
      <c r="AE54" s="975"/>
      <c r="AF54" s="975"/>
      <c r="AG54" s="975"/>
      <c r="AH54" s="975"/>
      <c r="AI54" s="975"/>
      <c r="AJ54" s="975"/>
      <c r="AK54" s="975"/>
      <c r="AL54" s="975"/>
      <c r="AM54" s="975"/>
      <c r="AN54" s="975"/>
      <c r="AO54" s="975"/>
      <c r="AP54" s="975"/>
      <c r="AQ54" s="975"/>
      <c r="AR54" s="975"/>
      <c r="AS54" s="975"/>
      <c r="AT54" s="975"/>
      <c r="AU54" s="975"/>
      <c r="AV54" s="975"/>
      <c r="AW54" s="975"/>
      <c r="AX54" s="975"/>
      <c r="AY54" s="975"/>
      <c r="AZ54" s="975"/>
      <c r="BA54" s="975"/>
      <c r="BB54" s="975"/>
      <c r="BC54" s="975"/>
      <c r="BD54" s="975"/>
      <c r="BE54" s="975"/>
      <c r="BF54" s="975"/>
      <c r="BG54" s="975"/>
      <c r="BH54" s="975"/>
      <c r="BI54" s="975"/>
      <c r="BJ54" s="975"/>
      <c r="BK54" s="975"/>
      <c r="BL54" s="976"/>
      <c r="BM54" s="512">
        <v>4221</v>
      </c>
      <c r="BN54" s="513"/>
      <c r="BO54" s="513"/>
      <c r="BP54" s="513"/>
      <c r="BQ54" s="513"/>
      <c r="BR54" s="513"/>
      <c r="BS54" s="970"/>
      <c r="BT54" s="945" t="s">
        <v>55</v>
      </c>
      <c r="BU54" s="946"/>
      <c r="BV54" s="508">
        <v>344486</v>
      </c>
      <c r="BW54" s="508"/>
      <c r="BX54" s="508"/>
      <c r="BY54" s="508"/>
      <c r="BZ54" s="508"/>
      <c r="CA54" s="508"/>
      <c r="CB54" s="508"/>
      <c r="CC54" s="508"/>
      <c r="CD54" s="508"/>
      <c r="CE54" s="508"/>
      <c r="CF54" s="508"/>
      <c r="CG54" s="508"/>
      <c r="CH54" s="508"/>
      <c r="CI54" s="953" t="s">
        <v>56</v>
      </c>
      <c r="CJ54" s="978"/>
      <c r="CK54" s="979" t="s">
        <v>55</v>
      </c>
      <c r="CL54" s="946"/>
      <c r="CM54" s="508">
        <v>216292</v>
      </c>
      <c r="CN54" s="508"/>
      <c r="CO54" s="508"/>
      <c r="CP54" s="508"/>
      <c r="CQ54" s="508"/>
      <c r="CR54" s="508"/>
      <c r="CS54" s="508"/>
      <c r="CT54" s="508"/>
      <c r="CU54" s="508"/>
      <c r="CV54" s="508"/>
      <c r="CW54" s="508"/>
      <c r="CX54" s="508"/>
      <c r="CY54" s="508"/>
      <c r="CZ54" s="953" t="s">
        <v>56</v>
      </c>
      <c r="DA54" s="954"/>
    </row>
    <row r="55" spans="1:105" s="71" customFormat="1" ht="39.950000000000003" customHeight="1">
      <c r="A55" s="87"/>
      <c r="B55" s="938" t="s">
        <v>197</v>
      </c>
      <c r="C55" s="938"/>
      <c r="D55" s="938"/>
      <c r="E55" s="938"/>
      <c r="F55" s="938"/>
      <c r="G55" s="938"/>
      <c r="H55" s="938"/>
      <c r="I55" s="938"/>
      <c r="J55" s="938"/>
      <c r="K55" s="938"/>
      <c r="L55" s="938"/>
      <c r="M55" s="938"/>
      <c r="N55" s="938"/>
      <c r="O55" s="938"/>
      <c r="P55" s="938"/>
      <c r="Q55" s="938"/>
      <c r="R55" s="938"/>
      <c r="S55" s="938"/>
      <c r="T55" s="938"/>
      <c r="U55" s="938"/>
      <c r="V55" s="938"/>
      <c r="W55" s="938"/>
      <c r="X55" s="938"/>
      <c r="Y55" s="938"/>
      <c r="Z55" s="938"/>
      <c r="AA55" s="938"/>
      <c r="AB55" s="938"/>
      <c r="AC55" s="938"/>
      <c r="AD55" s="938"/>
      <c r="AE55" s="938"/>
      <c r="AF55" s="938"/>
      <c r="AG55" s="938"/>
      <c r="AH55" s="938"/>
      <c r="AI55" s="938"/>
      <c r="AJ55" s="938"/>
      <c r="AK55" s="938"/>
      <c r="AL55" s="938"/>
      <c r="AM55" s="938"/>
      <c r="AN55" s="938"/>
      <c r="AO55" s="938"/>
      <c r="AP55" s="938"/>
      <c r="AQ55" s="938"/>
      <c r="AR55" s="938"/>
      <c r="AS55" s="938"/>
      <c r="AT55" s="938"/>
      <c r="AU55" s="938"/>
      <c r="AV55" s="938"/>
      <c r="AW55" s="938"/>
      <c r="AX55" s="938"/>
      <c r="AY55" s="938"/>
      <c r="AZ55" s="938"/>
      <c r="BA55" s="938"/>
      <c r="BB55" s="938"/>
      <c r="BC55" s="938"/>
      <c r="BD55" s="938"/>
      <c r="BE55" s="938"/>
      <c r="BF55" s="938"/>
      <c r="BG55" s="938"/>
      <c r="BH55" s="938"/>
      <c r="BI55" s="938"/>
      <c r="BJ55" s="938"/>
      <c r="BK55" s="938"/>
      <c r="BL55" s="939"/>
      <c r="BM55" s="971"/>
      <c r="BN55" s="972"/>
      <c r="BO55" s="972"/>
      <c r="BP55" s="972"/>
      <c r="BQ55" s="972"/>
      <c r="BR55" s="972"/>
      <c r="BS55" s="973"/>
      <c r="BT55" s="940"/>
      <c r="BU55" s="941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79"/>
      <c r="CJ55" s="956"/>
      <c r="CK55" s="957"/>
      <c r="CL55" s="941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  <c r="CZ55" s="479"/>
      <c r="DA55" s="955"/>
    </row>
    <row r="56" spans="1:105" s="71" customFormat="1" ht="27" customHeight="1">
      <c r="A56" s="88"/>
      <c r="B56" s="929" t="s">
        <v>393</v>
      </c>
      <c r="C56" s="929"/>
      <c r="D56" s="929"/>
      <c r="E56" s="929"/>
      <c r="F56" s="929"/>
      <c r="G56" s="929"/>
      <c r="H56" s="929"/>
      <c r="I56" s="929"/>
      <c r="J56" s="929"/>
      <c r="K56" s="929"/>
      <c r="L56" s="929"/>
      <c r="M56" s="929"/>
      <c r="N56" s="929"/>
      <c r="O56" s="929"/>
      <c r="P56" s="929"/>
      <c r="Q56" s="929"/>
      <c r="R56" s="929"/>
      <c r="S56" s="929"/>
      <c r="T56" s="929"/>
      <c r="U56" s="929"/>
      <c r="V56" s="929"/>
      <c r="W56" s="929"/>
      <c r="X56" s="929"/>
      <c r="Y56" s="929"/>
      <c r="Z56" s="929"/>
      <c r="AA56" s="929"/>
      <c r="AB56" s="929"/>
      <c r="AC56" s="929"/>
      <c r="AD56" s="929"/>
      <c r="AE56" s="929"/>
      <c r="AF56" s="929"/>
      <c r="AG56" s="929"/>
      <c r="AH56" s="929"/>
      <c r="AI56" s="929"/>
      <c r="AJ56" s="929"/>
      <c r="AK56" s="929"/>
      <c r="AL56" s="929"/>
      <c r="AM56" s="929"/>
      <c r="AN56" s="929"/>
      <c r="AO56" s="929"/>
      <c r="AP56" s="929"/>
      <c r="AQ56" s="929"/>
      <c r="AR56" s="929"/>
      <c r="AS56" s="929"/>
      <c r="AT56" s="929"/>
      <c r="AU56" s="929"/>
      <c r="AV56" s="929"/>
      <c r="AW56" s="929"/>
      <c r="AX56" s="929"/>
      <c r="AY56" s="929"/>
      <c r="AZ56" s="929"/>
      <c r="BA56" s="929"/>
      <c r="BB56" s="929"/>
      <c r="BC56" s="929"/>
      <c r="BD56" s="929"/>
      <c r="BE56" s="929"/>
      <c r="BF56" s="929"/>
      <c r="BG56" s="929"/>
      <c r="BH56" s="929"/>
      <c r="BI56" s="929"/>
      <c r="BJ56" s="929"/>
      <c r="BK56" s="929"/>
      <c r="BL56" s="965"/>
      <c r="BM56" s="966">
        <v>4222</v>
      </c>
      <c r="BN56" s="967"/>
      <c r="BO56" s="967"/>
      <c r="BP56" s="967"/>
      <c r="BQ56" s="967"/>
      <c r="BR56" s="967"/>
      <c r="BS56" s="968"/>
      <c r="BT56" s="940" t="s">
        <v>55</v>
      </c>
      <c r="BU56" s="941"/>
      <c r="BV56" s="460">
        <v>0</v>
      </c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79" t="s">
        <v>56</v>
      </c>
      <c r="CJ56" s="956"/>
      <c r="CK56" s="957" t="s">
        <v>55</v>
      </c>
      <c r="CL56" s="941"/>
      <c r="CM56" s="460">
        <v>0</v>
      </c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79" t="s">
        <v>56</v>
      </c>
      <c r="DA56" s="955"/>
    </row>
    <row r="57" spans="1:105" s="71" customFormat="1" ht="39.950000000000003" customHeight="1">
      <c r="A57" s="88"/>
      <c r="B57" s="929" t="s">
        <v>394</v>
      </c>
      <c r="C57" s="929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29"/>
      <c r="AA57" s="929"/>
      <c r="AB57" s="929"/>
      <c r="AC57" s="929"/>
      <c r="AD57" s="929"/>
      <c r="AE57" s="929"/>
      <c r="AF57" s="929"/>
      <c r="AG57" s="929"/>
      <c r="AH57" s="929"/>
      <c r="AI57" s="929"/>
      <c r="AJ57" s="929"/>
      <c r="AK57" s="929"/>
      <c r="AL57" s="929"/>
      <c r="AM57" s="929"/>
      <c r="AN57" s="929"/>
      <c r="AO57" s="929"/>
      <c r="AP57" s="929"/>
      <c r="AQ57" s="929"/>
      <c r="AR57" s="929"/>
      <c r="AS57" s="929"/>
      <c r="AT57" s="929"/>
      <c r="AU57" s="929"/>
      <c r="AV57" s="929"/>
      <c r="AW57" s="929"/>
      <c r="AX57" s="929"/>
      <c r="AY57" s="929"/>
      <c r="AZ57" s="929"/>
      <c r="BA57" s="929"/>
      <c r="BB57" s="929"/>
      <c r="BC57" s="929"/>
      <c r="BD57" s="929"/>
      <c r="BE57" s="929"/>
      <c r="BF57" s="929"/>
      <c r="BG57" s="929"/>
      <c r="BH57" s="929"/>
      <c r="BI57" s="929"/>
      <c r="BJ57" s="929"/>
      <c r="BK57" s="929"/>
      <c r="BL57" s="965"/>
      <c r="BM57" s="966">
        <v>4223</v>
      </c>
      <c r="BN57" s="967"/>
      <c r="BO57" s="967"/>
      <c r="BP57" s="967"/>
      <c r="BQ57" s="967"/>
      <c r="BR57" s="967"/>
      <c r="BS57" s="968"/>
      <c r="BT57" s="940" t="s">
        <v>55</v>
      </c>
      <c r="BU57" s="941"/>
      <c r="BV57" s="460">
        <v>0</v>
      </c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79" t="s">
        <v>56</v>
      </c>
      <c r="CJ57" s="956"/>
      <c r="CK57" s="957" t="s">
        <v>55</v>
      </c>
      <c r="CL57" s="941"/>
      <c r="CM57" s="460">
        <v>0</v>
      </c>
      <c r="CN57" s="460"/>
      <c r="CO57" s="460"/>
      <c r="CP57" s="460"/>
      <c r="CQ57" s="460"/>
      <c r="CR57" s="460"/>
      <c r="CS57" s="460"/>
      <c r="CT57" s="460"/>
      <c r="CU57" s="460"/>
      <c r="CV57" s="460"/>
      <c r="CW57" s="460"/>
      <c r="CX57" s="460"/>
      <c r="CY57" s="460"/>
      <c r="CZ57" s="479" t="s">
        <v>56</v>
      </c>
      <c r="DA57" s="955"/>
    </row>
    <row r="58" spans="1:105" s="71" customFormat="1" ht="27" customHeight="1">
      <c r="A58" s="88"/>
      <c r="B58" s="929" t="s">
        <v>198</v>
      </c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929"/>
      <c r="AI58" s="929"/>
      <c r="AJ58" s="929"/>
      <c r="AK58" s="929"/>
      <c r="AL58" s="929"/>
      <c r="AM58" s="929"/>
      <c r="AN58" s="929"/>
      <c r="AO58" s="929"/>
      <c r="AP58" s="929"/>
      <c r="AQ58" s="929"/>
      <c r="AR58" s="929"/>
      <c r="AS58" s="929"/>
      <c r="AT58" s="929"/>
      <c r="AU58" s="929"/>
      <c r="AV58" s="929"/>
      <c r="AW58" s="929"/>
      <c r="AX58" s="929"/>
      <c r="AY58" s="929"/>
      <c r="AZ58" s="929"/>
      <c r="BA58" s="929"/>
      <c r="BB58" s="929"/>
      <c r="BC58" s="929"/>
      <c r="BD58" s="929"/>
      <c r="BE58" s="929"/>
      <c r="BF58" s="929"/>
      <c r="BG58" s="929"/>
      <c r="BH58" s="929"/>
      <c r="BI58" s="929"/>
      <c r="BJ58" s="929"/>
      <c r="BK58" s="929"/>
      <c r="BL58" s="965"/>
      <c r="BM58" s="966">
        <v>4224</v>
      </c>
      <c r="BN58" s="967"/>
      <c r="BO58" s="967"/>
      <c r="BP58" s="967"/>
      <c r="BQ58" s="967"/>
      <c r="BR58" s="967"/>
      <c r="BS58" s="968"/>
      <c r="BT58" s="940" t="s">
        <v>55</v>
      </c>
      <c r="BU58" s="941"/>
      <c r="BV58" s="460">
        <v>0</v>
      </c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  <c r="CH58" s="460"/>
      <c r="CI58" s="479" t="s">
        <v>56</v>
      </c>
      <c r="CJ58" s="956"/>
      <c r="CK58" s="957" t="s">
        <v>55</v>
      </c>
      <c r="CL58" s="941"/>
      <c r="CM58" s="460">
        <v>0</v>
      </c>
      <c r="CN58" s="460"/>
      <c r="CO58" s="460"/>
      <c r="CP58" s="460"/>
      <c r="CQ58" s="460"/>
      <c r="CR58" s="460"/>
      <c r="CS58" s="460"/>
      <c r="CT58" s="460"/>
      <c r="CU58" s="460"/>
      <c r="CV58" s="460"/>
      <c r="CW58" s="460"/>
      <c r="CX58" s="460"/>
      <c r="CY58" s="460"/>
      <c r="CZ58" s="479" t="s">
        <v>56</v>
      </c>
      <c r="DA58" s="955"/>
    </row>
    <row r="59" spans="1:105" s="71" customFormat="1" ht="12.95" customHeight="1">
      <c r="A59" s="88"/>
      <c r="B59" s="927" t="s">
        <v>190</v>
      </c>
      <c r="C59" s="927"/>
      <c r="D59" s="927"/>
      <c r="E59" s="927"/>
      <c r="F59" s="927"/>
      <c r="G59" s="927"/>
      <c r="H59" s="927"/>
      <c r="I59" s="927"/>
      <c r="J59" s="927"/>
      <c r="K59" s="927"/>
      <c r="L59" s="927"/>
      <c r="M59" s="927"/>
      <c r="N59" s="927"/>
      <c r="O59" s="927"/>
      <c r="P59" s="927"/>
      <c r="Q59" s="927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  <c r="AJ59" s="927"/>
      <c r="AK59" s="927"/>
      <c r="AL59" s="927"/>
      <c r="AM59" s="927"/>
      <c r="AN59" s="927"/>
      <c r="AO59" s="927"/>
      <c r="AP59" s="927"/>
      <c r="AQ59" s="927"/>
      <c r="AR59" s="927"/>
      <c r="AS59" s="927"/>
      <c r="AT59" s="927"/>
      <c r="AU59" s="927"/>
      <c r="AV59" s="927"/>
      <c r="AW59" s="927"/>
      <c r="AX59" s="927"/>
      <c r="AY59" s="927"/>
      <c r="AZ59" s="927"/>
      <c r="BA59" s="927"/>
      <c r="BB59" s="927"/>
      <c r="BC59" s="927"/>
      <c r="BD59" s="927"/>
      <c r="BE59" s="927"/>
      <c r="BF59" s="927"/>
      <c r="BG59" s="927"/>
      <c r="BH59" s="927"/>
      <c r="BI59" s="927"/>
      <c r="BJ59" s="927"/>
      <c r="BK59" s="927"/>
      <c r="BL59" s="977"/>
      <c r="BM59" s="966">
        <v>4229</v>
      </c>
      <c r="BN59" s="967"/>
      <c r="BO59" s="967"/>
      <c r="BP59" s="967"/>
      <c r="BQ59" s="967"/>
      <c r="BR59" s="967"/>
      <c r="BS59" s="968"/>
      <c r="BT59" s="940" t="s">
        <v>55</v>
      </c>
      <c r="BU59" s="941"/>
      <c r="BV59" s="460">
        <v>0</v>
      </c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79" t="s">
        <v>56</v>
      </c>
      <c r="CJ59" s="956"/>
      <c r="CK59" s="957" t="s">
        <v>55</v>
      </c>
      <c r="CL59" s="941"/>
      <c r="CM59" s="460">
        <v>0</v>
      </c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79" t="s">
        <v>56</v>
      </c>
      <c r="DA59" s="955"/>
    </row>
    <row r="60" spans="1:105" s="92" customFormat="1" ht="18" customHeight="1">
      <c r="A60" s="91"/>
      <c r="B60" s="984" t="s">
        <v>199</v>
      </c>
      <c r="C60" s="984"/>
      <c r="D60" s="984"/>
      <c r="E60" s="984"/>
      <c r="F60" s="984"/>
      <c r="G60" s="984"/>
      <c r="H60" s="984"/>
      <c r="I60" s="984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4"/>
      <c r="U60" s="984"/>
      <c r="V60" s="984"/>
      <c r="W60" s="984"/>
      <c r="X60" s="984"/>
      <c r="Y60" s="984"/>
      <c r="Z60" s="984"/>
      <c r="AA60" s="984"/>
      <c r="AB60" s="984"/>
      <c r="AC60" s="984"/>
      <c r="AD60" s="984"/>
      <c r="AE60" s="984"/>
      <c r="AF60" s="984"/>
      <c r="AG60" s="984"/>
      <c r="AH60" s="984"/>
      <c r="AI60" s="984"/>
      <c r="AJ60" s="984"/>
      <c r="AK60" s="984"/>
      <c r="AL60" s="984"/>
      <c r="AM60" s="984"/>
      <c r="AN60" s="984"/>
      <c r="AO60" s="984"/>
      <c r="AP60" s="984"/>
      <c r="AQ60" s="984"/>
      <c r="AR60" s="984"/>
      <c r="AS60" s="984"/>
      <c r="AT60" s="984"/>
      <c r="AU60" s="984"/>
      <c r="AV60" s="984"/>
      <c r="AW60" s="984"/>
      <c r="AX60" s="984"/>
      <c r="AY60" s="984"/>
      <c r="AZ60" s="984"/>
      <c r="BA60" s="984"/>
      <c r="BB60" s="984"/>
      <c r="BC60" s="984"/>
      <c r="BD60" s="984"/>
      <c r="BE60" s="984"/>
      <c r="BF60" s="984"/>
      <c r="BG60" s="984"/>
      <c r="BH60" s="984"/>
      <c r="BI60" s="984"/>
      <c r="BJ60" s="984"/>
      <c r="BK60" s="984"/>
      <c r="BL60" s="985"/>
      <c r="BM60" s="981">
        <v>4200</v>
      </c>
      <c r="BN60" s="982"/>
      <c r="BO60" s="982"/>
      <c r="BP60" s="982"/>
      <c r="BQ60" s="982"/>
      <c r="BR60" s="982"/>
      <c r="BS60" s="983"/>
      <c r="BT60" s="986" t="s">
        <v>55</v>
      </c>
      <c r="BU60" s="987"/>
      <c r="BV60" s="987">
        <f>BV54-BT42</f>
        <v>29798</v>
      </c>
      <c r="BW60" s="987"/>
      <c r="BX60" s="987"/>
      <c r="BY60" s="987"/>
      <c r="BZ60" s="987"/>
      <c r="CA60" s="987"/>
      <c r="CB60" s="987"/>
      <c r="CC60" s="987"/>
      <c r="CD60" s="987"/>
      <c r="CE60" s="987"/>
      <c r="CF60" s="987"/>
      <c r="CG60" s="987"/>
      <c r="CH60" s="987"/>
      <c r="CI60" s="987" t="s">
        <v>56</v>
      </c>
      <c r="CJ60" s="988"/>
      <c r="CK60" s="989" t="s">
        <v>55</v>
      </c>
      <c r="CL60" s="987"/>
      <c r="CM60" s="987">
        <f>CM53-CK42</f>
        <v>203902</v>
      </c>
      <c r="CN60" s="987"/>
      <c r="CO60" s="987"/>
      <c r="CP60" s="987"/>
      <c r="CQ60" s="987"/>
      <c r="CR60" s="987"/>
      <c r="CS60" s="987"/>
      <c r="CT60" s="987"/>
      <c r="CU60" s="987"/>
      <c r="CV60" s="987"/>
      <c r="CW60" s="987"/>
      <c r="CX60" s="987"/>
      <c r="CY60" s="987"/>
      <c r="CZ60" s="987" t="s">
        <v>56</v>
      </c>
      <c r="DA60" s="990"/>
    </row>
    <row r="61" spans="1:105" s="71" customFormat="1" ht="30" customHeight="1">
      <c r="A61" s="89"/>
      <c r="B61" s="902" t="s">
        <v>200</v>
      </c>
      <c r="C61" s="902"/>
      <c r="D61" s="902"/>
      <c r="E61" s="902"/>
      <c r="F61" s="902"/>
      <c r="G61" s="902"/>
      <c r="H61" s="902"/>
      <c r="I61" s="902"/>
      <c r="J61" s="902"/>
      <c r="K61" s="902"/>
      <c r="L61" s="902"/>
      <c r="M61" s="902"/>
      <c r="N61" s="902"/>
      <c r="O61" s="902"/>
      <c r="P61" s="902"/>
      <c r="Q61" s="902"/>
      <c r="R61" s="902"/>
      <c r="S61" s="902"/>
      <c r="T61" s="902"/>
      <c r="U61" s="902"/>
      <c r="V61" s="902"/>
      <c r="W61" s="902"/>
      <c r="X61" s="902"/>
      <c r="Y61" s="902"/>
      <c r="Z61" s="902"/>
      <c r="AA61" s="902"/>
      <c r="AB61" s="902"/>
      <c r="AC61" s="902"/>
      <c r="AD61" s="902"/>
      <c r="AE61" s="902"/>
      <c r="AF61" s="902"/>
      <c r="AG61" s="902"/>
      <c r="AH61" s="902"/>
      <c r="AI61" s="902"/>
      <c r="AJ61" s="902"/>
      <c r="AK61" s="902"/>
      <c r="AL61" s="902"/>
      <c r="AM61" s="902"/>
      <c r="AN61" s="902"/>
      <c r="AO61" s="902"/>
      <c r="AP61" s="902"/>
      <c r="AQ61" s="902"/>
      <c r="AR61" s="902"/>
      <c r="AS61" s="902"/>
      <c r="AT61" s="902"/>
      <c r="AU61" s="902"/>
      <c r="AV61" s="902"/>
      <c r="AW61" s="902"/>
      <c r="AX61" s="902"/>
      <c r="AY61" s="902"/>
      <c r="AZ61" s="902"/>
      <c r="BA61" s="902"/>
      <c r="BB61" s="902"/>
      <c r="BC61" s="902"/>
      <c r="BD61" s="902"/>
      <c r="BE61" s="902"/>
      <c r="BF61" s="902"/>
      <c r="BG61" s="902"/>
      <c r="BH61" s="902"/>
      <c r="BI61" s="902"/>
      <c r="BJ61" s="902"/>
      <c r="BK61" s="902"/>
      <c r="BL61" s="969"/>
      <c r="BM61" s="512">
        <v>4310</v>
      </c>
      <c r="BN61" s="513"/>
      <c r="BO61" s="513"/>
      <c r="BP61" s="513"/>
      <c r="BQ61" s="513"/>
      <c r="BR61" s="513"/>
      <c r="BS61" s="970"/>
      <c r="BT61" s="961">
        <v>820009</v>
      </c>
      <c r="BU61" s="934"/>
      <c r="BV61" s="934"/>
      <c r="BW61" s="934"/>
      <c r="BX61" s="934"/>
      <c r="BY61" s="934"/>
      <c r="BZ61" s="934"/>
      <c r="CA61" s="934"/>
      <c r="CB61" s="934"/>
      <c r="CC61" s="934"/>
      <c r="CD61" s="934"/>
      <c r="CE61" s="934"/>
      <c r="CF61" s="934"/>
      <c r="CG61" s="934"/>
      <c r="CH61" s="934"/>
      <c r="CI61" s="934"/>
      <c r="CJ61" s="962"/>
      <c r="CK61" s="934">
        <v>1670000</v>
      </c>
      <c r="CL61" s="934"/>
      <c r="CM61" s="934"/>
      <c r="CN61" s="934"/>
      <c r="CO61" s="934"/>
      <c r="CP61" s="934"/>
      <c r="CQ61" s="934"/>
      <c r="CR61" s="934"/>
      <c r="CS61" s="934"/>
      <c r="CT61" s="934"/>
      <c r="CU61" s="934"/>
      <c r="CV61" s="934"/>
      <c r="CW61" s="934"/>
      <c r="CX61" s="934"/>
      <c r="CY61" s="934"/>
      <c r="CZ61" s="934"/>
      <c r="DA61" s="964"/>
    </row>
    <row r="62" spans="1:105" s="92" customFormat="1" ht="15" customHeight="1">
      <c r="A62" s="170"/>
      <c r="B62" s="919" t="s">
        <v>180</v>
      </c>
      <c r="C62" s="919"/>
      <c r="D62" s="919"/>
      <c r="E62" s="919"/>
      <c r="F62" s="919"/>
      <c r="G62" s="919"/>
      <c r="H62" s="919"/>
      <c r="I62" s="919"/>
      <c r="J62" s="919"/>
      <c r="K62" s="919"/>
      <c r="L62" s="919"/>
      <c r="M62" s="919"/>
      <c r="N62" s="919"/>
      <c r="O62" s="919"/>
      <c r="P62" s="919"/>
      <c r="Q62" s="919"/>
      <c r="R62" s="919"/>
      <c r="S62" s="919"/>
      <c r="T62" s="919"/>
      <c r="U62" s="919"/>
      <c r="V62" s="919"/>
      <c r="W62" s="919"/>
      <c r="X62" s="919"/>
      <c r="Y62" s="919"/>
      <c r="Z62" s="919"/>
      <c r="AA62" s="919"/>
      <c r="AB62" s="919"/>
      <c r="AC62" s="919"/>
      <c r="AD62" s="919"/>
      <c r="AE62" s="919"/>
      <c r="AF62" s="919"/>
      <c r="AG62" s="919"/>
      <c r="AH62" s="919"/>
      <c r="AI62" s="919"/>
      <c r="AJ62" s="919"/>
      <c r="AK62" s="919"/>
      <c r="AL62" s="919"/>
      <c r="AM62" s="919"/>
      <c r="AN62" s="919"/>
      <c r="AO62" s="919"/>
      <c r="AP62" s="919"/>
      <c r="AQ62" s="919"/>
      <c r="AR62" s="919"/>
      <c r="AS62" s="919"/>
      <c r="AT62" s="919"/>
      <c r="AU62" s="919"/>
      <c r="AV62" s="919"/>
      <c r="AW62" s="919"/>
      <c r="AX62" s="919"/>
      <c r="AY62" s="919"/>
      <c r="AZ62" s="919"/>
      <c r="BA62" s="919"/>
      <c r="BB62" s="919"/>
      <c r="BC62" s="919"/>
      <c r="BD62" s="919"/>
      <c r="BE62" s="919"/>
      <c r="BF62" s="919"/>
      <c r="BG62" s="919"/>
      <c r="BH62" s="919"/>
      <c r="BI62" s="919"/>
      <c r="BJ62" s="919"/>
      <c r="BK62" s="919"/>
      <c r="BL62" s="974"/>
      <c r="BM62" s="971"/>
      <c r="BN62" s="972"/>
      <c r="BO62" s="972"/>
      <c r="BP62" s="972"/>
      <c r="BQ62" s="972"/>
      <c r="BR62" s="972"/>
      <c r="BS62" s="973"/>
      <c r="BT62" s="912"/>
      <c r="BU62" s="913"/>
      <c r="BV62" s="913"/>
      <c r="BW62" s="913"/>
      <c r="BX62" s="913"/>
      <c r="BY62" s="913"/>
      <c r="BZ62" s="913"/>
      <c r="CA62" s="913"/>
      <c r="CB62" s="913"/>
      <c r="CC62" s="913"/>
      <c r="CD62" s="913"/>
      <c r="CE62" s="913"/>
      <c r="CF62" s="913"/>
      <c r="CG62" s="913"/>
      <c r="CH62" s="913"/>
      <c r="CI62" s="913"/>
      <c r="CJ62" s="914"/>
      <c r="CK62" s="913"/>
      <c r="CL62" s="913"/>
      <c r="CM62" s="913"/>
      <c r="CN62" s="913"/>
      <c r="CO62" s="913"/>
      <c r="CP62" s="913"/>
      <c r="CQ62" s="913"/>
      <c r="CR62" s="913"/>
      <c r="CS62" s="913"/>
      <c r="CT62" s="913"/>
      <c r="CU62" s="913"/>
      <c r="CV62" s="913"/>
      <c r="CW62" s="913"/>
      <c r="CX62" s="913"/>
      <c r="CY62" s="913"/>
      <c r="CZ62" s="913"/>
      <c r="DA62" s="918"/>
    </row>
    <row r="63" spans="1:105" s="71" customFormat="1" ht="15" customHeight="1">
      <c r="A63" s="89"/>
      <c r="B63" s="975" t="s">
        <v>136</v>
      </c>
      <c r="C63" s="975"/>
      <c r="D63" s="975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R63" s="975"/>
      <c r="S63" s="975"/>
      <c r="T63" s="975"/>
      <c r="U63" s="975"/>
      <c r="V63" s="975"/>
      <c r="W63" s="975"/>
      <c r="X63" s="975"/>
      <c r="Y63" s="975"/>
      <c r="Z63" s="975"/>
      <c r="AA63" s="975"/>
      <c r="AB63" s="975"/>
      <c r="AC63" s="975"/>
      <c r="AD63" s="975"/>
      <c r="AE63" s="975"/>
      <c r="AF63" s="975"/>
      <c r="AG63" s="975"/>
      <c r="AH63" s="975"/>
      <c r="AI63" s="975"/>
      <c r="AJ63" s="975"/>
      <c r="AK63" s="975"/>
      <c r="AL63" s="975"/>
      <c r="AM63" s="975"/>
      <c r="AN63" s="975"/>
      <c r="AO63" s="975"/>
      <c r="AP63" s="975"/>
      <c r="AQ63" s="975"/>
      <c r="AR63" s="975"/>
      <c r="AS63" s="975"/>
      <c r="AT63" s="975"/>
      <c r="AU63" s="975"/>
      <c r="AV63" s="975"/>
      <c r="AW63" s="975"/>
      <c r="AX63" s="975"/>
      <c r="AY63" s="975"/>
      <c r="AZ63" s="975"/>
      <c r="BA63" s="975"/>
      <c r="BB63" s="975"/>
      <c r="BC63" s="975"/>
      <c r="BD63" s="975"/>
      <c r="BE63" s="975"/>
      <c r="BF63" s="975"/>
      <c r="BG63" s="975"/>
      <c r="BH63" s="975"/>
      <c r="BI63" s="975"/>
      <c r="BJ63" s="975"/>
      <c r="BK63" s="975"/>
      <c r="BL63" s="976"/>
      <c r="BM63" s="512">
        <v>4311</v>
      </c>
      <c r="BN63" s="513"/>
      <c r="BO63" s="513"/>
      <c r="BP63" s="513"/>
      <c r="BQ63" s="513"/>
      <c r="BR63" s="513"/>
      <c r="BS63" s="970"/>
      <c r="BT63" s="991">
        <v>820000</v>
      </c>
      <c r="BU63" s="508"/>
      <c r="BV63" s="508"/>
      <c r="BW63" s="508"/>
      <c r="BX63" s="508"/>
      <c r="BY63" s="508"/>
      <c r="BZ63" s="508"/>
      <c r="CA63" s="508"/>
      <c r="CB63" s="508"/>
      <c r="CC63" s="508"/>
      <c r="CD63" s="508"/>
      <c r="CE63" s="508"/>
      <c r="CF63" s="508"/>
      <c r="CG63" s="508"/>
      <c r="CH63" s="508"/>
      <c r="CI63" s="508"/>
      <c r="CJ63" s="509"/>
      <c r="CK63" s="507">
        <v>1670000</v>
      </c>
      <c r="CL63" s="508"/>
      <c r="CM63" s="508"/>
      <c r="CN63" s="508"/>
      <c r="CO63" s="508"/>
      <c r="CP63" s="508"/>
      <c r="CQ63" s="508"/>
      <c r="CR63" s="508"/>
      <c r="CS63" s="508"/>
      <c r="CT63" s="508"/>
      <c r="CU63" s="508"/>
      <c r="CV63" s="508"/>
      <c r="CW63" s="508"/>
      <c r="CX63" s="508"/>
      <c r="CY63" s="508"/>
      <c r="CZ63" s="508"/>
      <c r="DA63" s="992"/>
    </row>
    <row r="64" spans="1:105" s="71" customFormat="1" ht="15" customHeight="1">
      <c r="A64" s="87"/>
      <c r="B64" s="938" t="s">
        <v>201</v>
      </c>
      <c r="C64" s="938"/>
      <c r="D64" s="938"/>
      <c r="E64" s="938"/>
      <c r="F64" s="938"/>
      <c r="G64" s="938"/>
      <c r="H64" s="938"/>
      <c r="I64" s="938"/>
      <c r="J64" s="938"/>
      <c r="K64" s="938"/>
      <c r="L64" s="938"/>
      <c r="M64" s="938"/>
      <c r="N64" s="938"/>
      <c r="O64" s="938"/>
      <c r="P64" s="938"/>
      <c r="Q64" s="938"/>
      <c r="R64" s="938"/>
      <c r="S64" s="938"/>
      <c r="T64" s="938"/>
      <c r="U64" s="938"/>
      <c r="V64" s="938"/>
      <c r="W64" s="938"/>
      <c r="X64" s="938"/>
      <c r="Y64" s="938"/>
      <c r="Z64" s="938"/>
      <c r="AA64" s="938"/>
      <c r="AB64" s="938"/>
      <c r="AC64" s="938"/>
      <c r="AD64" s="938"/>
      <c r="AE64" s="938"/>
      <c r="AF64" s="938"/>
      <c r="AG64" s="938"/>
      <c r="AH64" s="938"/>
      <c r="AI64" s="938"/>
      <c r="AJ64" s="938"/>
      <c r="AK64" s="938"/>
      <c r="AL64" s="938"/>
      <c r="AM64" s="938"/>
      <c r="AN64" s="938"/>
      <c r="AO64" s="938"/>
      <c r="AP64" s="938"/>
      <c r="AQ64" s="938"/>
      <c r="AR64" s="938"/>
      <c r="AS64" s="938"/>
      <c r="AT64" s="938"/>
      <c r="AU64" s="938"/>
      <c r="AV64" s="938"/>
      <c r="AW64" s="938"/>
      <c r="AX64" s="938"/>
      <c r="AY64" s="938"/>
      <c r="AZ64" s="938"/>
      <c r="BA64" s="938"/>
      <c r="BB64" s="938"/>
      <c r="BC64" s="938"/>
      <c r="BD64" s="938"/>
      <c r="BE64" s="938"/>
      <c r="BF64" s="938"/>
      <c r="BG64" s="938"/>
      <c r="BH64" s="938"/>
      <c r="BI64" s="938"/>
      <c r="BJ64" s="938"/>
      <c r="BK64" s="938"/>
      <c r="BL64" s="939"/>
      <c r="BM64" s="971"/>
      <c r="BN64" s="972"/>
      <c r="BO64" s="972"/>
      <c r="BP64" s="972"/>
      <c r="BQ64" s="972"/>
      <c r="BR64" s="972"/>
      <c r="BS64" s="973"/>
      <c r="BT64" s="459"/>
      <c r="BU64" s="460"/>
      <c r="BV64" s="460"/>
      <c r="BW64" s="460"/>
      <c r="BX64" s="460"/>
      <c r="BY64" s="460"/>
      <c r="BZ64" s="460"/>
      <c r="CA64" s="460"/>
      <c r="CB64" s="460"/>
      <c r="CC64" s="460"/>
      <c r="CD64" s="460"/>
      <c r="CE64" s="460"/>
      <c r="CF64" s="460"/>
      <c r="CG64" s="460"/>
      <c r="CH64" s="460"/>
      <c r="CI64" s="460"/>
      <c r="CJ64" s="461"/>
      <c r="CK64" s="464"/>
      <c r="CL64" s="460"/>
      <c r="CM64" s="460"/>
      <c r="CN64" s="460"/>
      <c r="CO64" s="460"/>
      <c r="CP64" s="460"/>
      <c r="CQ64" s="460"/>
      <c r="CR64" s="460"/>
      <c r="CS64" s="460"/>
      <c r="CT64" s="460"/>
      <c r="CU64" s="460"/>
      <c r="CV64" s="460"/>
      <c r="CW64" s="460"/>
      <c r="CX64" s="460"/>
      <c r="CY64" s="460"/>
      <c r="CZ64" s="460"/>
      <c r="DA64" s="465"/>
    </row>
    <row r="65" spans="1:105" s="71" customFormat="1" ht="12.95" customHeight="1">
      <c r="A65" s="88"/>
      <c r="B65" s="929" t="s">
        <v>202</v>
      </c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9"/>
      <c r="O65" s="929"/>
      <c r="P65" s="929"/>
      <c r="Q65" s="929"/>
      <c r="R65" s="929"/>
      <c r="S65" s="929"/>
      <c r="T65" s="929"/>
      <c r="U65" s="929"/>
      <c r="V65" s="929"/>
      <c r="W65" s="929"/>
      <c r="X65" s="929"/>
      <c r="Y65" s="929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  <c r="AJ65" s="929"/>
      <c r="AK65" s="929"/>
      <c r="AL65" s="929"/>
      <c r="AM65" s="929"/>
      <c r="AN65" s="929"/>
      <c r="AO65" s="929"/>
      <c r="AP65" s="929"/>
      <c r="AQ65" s="929"/>
      <c r="AR65" s="929"/>
      <c r="AS65" s="929"/>
      <c r="AT65" s="929"/>
      <c r="AU65" s="929"/>
      <c r="AV65" s="929"/>
      <c r="AW65" s="929"/>
      <c r="AX65" s="929"/>
      <c r="AY65" s="929"/>
      <c r="AZ65" s="929"/>
      <c r="BA65" s="929"/>
      <c r="BB65" s="929"/>
      <c r="BC65" s="929"/>
      <c r="BD65" s="929"/>
      <c r="BE65" s="929"/>
      <c r="BF65" s="929"/>
      <c r="BG65" s="929"/>
      <c r="BH65" s="929"/>
      <c r="BI65" s="929"/>
      <c r="BJ65" s="929"/>
      <c r="BK65" s="929"/>
      <c r="BL65" s="965"/>
      <c r="BM65" s="966">
        <v>4312</v>
      </c>
      <c r="BN65" s="967"/>
      <c r="BO65" s="967"/>
      <c r="BP65" s="967"/>
      <c r="BQ65" s="967"/>
      <c r="BR65" s="967"/>
      <c r="BS65" s="968"/>
      <c r="BT65" s="923">
        <v>0</v>
      </c>
      <c r="BU65" s="924"/>
      <c r="BV65" s="924"/>
      <c r="BW65" s="924"/>
      <c r="BX65" s="924"/>
      <c r="BY65" s="924"/>
      <c r="BZ65" s="924"/>
      <c r="CA65" s="924"/>
      <c r="CB65" s="924"/>
      <c r="CC65" s="924"/>
      <c r="CD65" s="924"/>
      <c r="CE65" s="924"/>
      <c r="CF65" s="924"/>
      <c r="CG65" s="924"/>
      <c r="CH65" s="924"/>
      <c r="CI65" s="924"/>
      <c r="CJ65" s="924"/>
      <c r="CK65" s="924">
        <v>0</v>
      </c>
      <c r="CL65" s="924"/>
      <c r="CM65" s="924"/>
      <c r="CN65" s="924"/>
      <c r="CO65" s="924"/>
      <c r="CP65" s="924"/>
      <c r="CQ65" s="924"/>
      <c r="CR65" s="924"/>
      <c r="CS65" s="924"/>
      <c r="CT65" s="924"/>
      <c r="CU65" s="924"/>
      <c r="CV65" s="924"/>
      <c r="CW65" s="924"/>
      <c r="CX65" s="924"/>
      <c r="CY65" s="924"/>
      <c r="CZ65" s="924"/>
      <c r="DA65" s="925"/>
    </row>
    <row r="66" spans="1:105" s="71" customFormat="1" ht="12.95" customHeight="1">
      <c r="A66" s="88"/>
      <c r="B66" s="929" t="s">
        <v>203</v>
      </c>
      <c r="C66" s="929"/>
      <c r="D66" s="929"/>
      <c r="E66" s="929"/>
      <c r="F66" s="929"/>
      <c r="G66" s="929"/>
      <c r="H66" s="929"/>
      <c r="I66" s="929"/>
      <c r="J66" s="929"/>
      <c r="K66" s="929"/>
      <c r="L66" s="929"/>
      <c r="M66" s="929"/>
      <c r="N66" s="929"/>
      <c r="O66" s="929"/>
      <c r="P66" s="929"/>
      <c r="Q66" s="929"/>
      <c r="R66" s="929"/>
      <c r="S66" s="929"/>
      <c r="T66" s="929"/>
      <c r="U66" s="929"/>
      <c r="V66" s="929"/>
      <c r="W66" s="929"/>
      <c r="X66" s="929"/>
      <c r="Y66" s="929"/>
      <c r="Z66" s="929"/>
      <c r="AA66" s="929"/>
      <c r="AB66" s="929"/>
      <c r="AC66" s="929"/>
      <c r="AD66" s="929"/>
      <c r="AE66" s="929"/>
      <c r="AF66" s="929"/>
      <c r="AG66" s="929"/>
      <c r="AH66" s="929"/>
      <c r="AI66" s="929"/>
      <c r="AJ66" s="929"/>
      <c r="AK66" s="929"/>
      <c r="AL66" s="929"/>
      <c r="AM66" s="929"/>
      <c r="AN66" s="929"/>
      <c r="AO66" s="929"/>
      <c r="AP66" s="929"/>
      <c r="AQ66" s="929"/>
      <c r="AR66" s="929"/>
      <c r="AS66" s="929"/>
      <c r="AT66" s="929"/>
      <c r="AU66" s="929"/>
      <c r="AV66" s="929"/>
      <c r="AW66" s="929"/>
      <c r="AX66" s="929"/>
      <c r="AY66" s="929"/>
      <c r="AZ66" s="929"/>
      <c r="BA66" s="929"/>
      <c r="BB66" s="929"/>
      <c r="BC66" s="929"/>
      <c r="BD66" s="929"/>
      <c r="BE66" s="929"/>
      <c r="BF66" s="929"/>
      <c r="BG66" s="929"/>
      <c r="BH66" s="929"/>
      <c r="BI66" s="929"/>
      <c r="BJ66" s="929"/>
      <c r="BK66" s="929"/>
      <c r="BL66" s="965"/>
      <c r="BM66" s="966">
        <v>4313</v>
      </c>
      <c r="BN66" s="967"/>
      <c r="BO66" s="967"/>
      <c r="BP66" s="967"/>
      <c r="BQ66" s="967"/>
      <c r="BR66" s="967"/>
      <c r="BS66" s="968"/>
      <c r="BT66" s="923">
        <v>0</v>
      </c>
      <c r="BU66" s="924"/>
      <c r="BV66" s="924"/>
      <c r="BW66" s="924"/>
      <c r="BX66" s="924"/>
      <c r="BY66" s="924"/>
      <c r="BZ66" s="924"/>
      <c r="CA66" s="924"/>
      <c r="CB66" s="924"/>
      <c r="CC66" s="924"/>
      <c r="CD66" s="924"/>
      <c r="CE66" s="924"/>
      <c r="CF66" s="924"/>
      <c r="CG66" s="924"/>
      <c r="CH66" s="924"/>
      <c r="CI66" s="924"/>
      <c r="CJ66" s="924"/>
      <c r="CK66" s="924">
        <v>0</v>
      </c>
      <c r="CL66" s="924"/>
      <c r="CM66" s="924"/>
      <c r="CN66" s="924"/>
      <c r="CO66" s="924"/>
      <c r="CP66" s="924"/>
      <c r="CQ66" s="924"/>
      <c r="CR66" s="924"/>
      <c r="CS66" s="924"/>
      <c r="CT66" s="924"/>
      <c r="CU66" s="924"/>
      <c r="CV66" s="924"/>
      <c r="CW66" s="924"/>
      <c r="CX66" s="924"/>
      <c r="CY66" s="924"/>
      <c r="CZ66" s="924"/>
      <c r="DA66" s="925"/>
    </row>
    <row r="67" spans="1:105" s="71" customFormat="1" ht="27" customHeight="1">
      <c r="A67" s="88"/>
      <c r="B67" s="929" t="s">
        <v>395</v>
      </c>
      <c r="C67" s="929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9"/>
      <c r="U67" s="929"/>
      <c r="V67" s="929"/>
      <c r="W67" s="929"/>
      <c r="X67" s="929"/>
      <c r="Y67" s="929"/>
      <c r="Z67" s="929"/>
      <c r="AA67" s="929"/>
      <c r="AB67" s="929"/>
      <c r="AC67" s="929"/>
      <c r="AD67" s="929"/>
      <c r="AE67" s="929"/>
      <c r="AF67" s="929"/>
      <c r="AG67" s="929"/>
      <c r="AH67" s="929"/>
      <c r="AI67" s="929"/>
      <c r="AJ67" s="929"/>
      <c r="AK67" s="929"/>
      <c r="AL67" s="929"/>
      <c r="AM67" s="929"/>
      <c r="AN67" s="929"/>
      <c r="AO67" s="929"/>
      <c r="AP67" s="929"/>
      <c r="AQ67" s="929"/>
      <c r="AR67" s="929"/>
      <c r="AS67" s="929"/>
      <c r="AT67" s="929"/>
      <c r="AU67" s="929"/>
      <c r="AV67" s="929"/>
      <c r="AW67" s="929"/>
      <c r="AX67" s="929"/>
      <c r="AY67" s="929"/>
      <c r="AZ67" s="929"/>
      <c r="BA67" s="929"/>
      <c r="BB67" s="929"/>
      <c r="BC67" s="929"/>
      <c r="BD67" s="929"/>
      <c r="BE67" s="929"/>
      <c r="BF67" s="929"/>
      <c r="BG67" s="929"/>
      <c r="BH67" s="929"/>
      <c r="BI67" s="929"/>
      <c r="BJ67" s="929"/>
      <c r="BK67" s="929"/>
      <c r="BL67" s="965"/>
      <c r="BM67" s="966">
        <v>4314</v>
      </c>
      <c r="BN67" s="967"/>
      <c r="BO67" s="967"/>
      <c r="BP67" s="967"/>
      <c r="BQ67" s="967"/>
      <c r="BR67" s="967"/>
      <c r="BS67" s="968"/>
      <c r="BT67" s="923">
        <v>0</v>
      </c>
      <c r="BU67" s="924"/>
      <c r="BV67" s="924"/>
      <c r="BW67" s="924"/>
      <c r="BX67" s="924"/>
      <c r="BY67" s="924"/>
      <c r="BZ67" s="924"/>
      <c r="CA67" s="924"/>
      <c r="CB67" s="924"/>
      <c r="CC67" s="924"/>
      <c r="CD67" s="924"/>
      <c r="CE67" s="924"/>
      <c r="CF67" s="924"/>
      <c r="CG67" s="924"/>
      <c r="CH67" s="924"/>
      <c r="CI67" s="924"/>
      <c r="CJ67" s="924"/>
      <c r="CK67" s="924">
        <v>0</v>
      </c>
      <c r="CL67" s="924"/>
      <c r="CM67" s="924"/>
      <c r="CN67" s="924"/>
      <c r="CO67" s="924"/>
      <c r="CP67" s="924"/>
      <c r="CQ67" s="924"/>
      <c r="CR67" s="924"/>
      <c r="CS67" s="924"/>
      <c r="CT67" s="924"/>
      <c r="CU67" s="924"/>
      <c r="CV67" s="924"/>
      <c r="CW67" s="924"/>
      <c r="CX67" s="924"/>
      <c r="CY67" s="924"/>
      <c r="CZ67" s="924"/>
      <c r="DA67" s="925"/>
    </row>
    <row r="68" spans="1:105" s="71" customFormat="1" ht="12.95" customHeight="1">
      <c r="A68" s="77"/>
      <c r="B68" s="993" t="s">
        <v>184</v>
      </c>
      <c r="C68" s="993"/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993"/>
      <c r="AB68" s="993"/>
      <c r="AC68" s="993"/>
      <c r="AD68" s="993"/>
      <c r="AE68" s="993"/>
      <c r="AF68" s="993"/>
      <c r="AG68" s="993"/>
      <c r="AH68" s="993"/>
      <c r="AI68" s="993"/>
      <c r="AJ68" s="993"/>
      <c r="AK68" s="993"/>
      <c r="AL68" s="993"/>
      <c r="AM68" s="993"/>
      <c r="AN68" s="993"/>
      <c r="AO68" s="993"/>
      <c r="AP68" s="993"/>
      <c r="AQ68" s="993"/>
      <c r="AR68" s="993"/>
      <c r="AS68" s="993"/>
      <c r="AT68" s="993"/>
      <c r="AU68" s="993"/>
      <c r="AV68" s="993"/>
      <c r="AW68" s="993"/>
      <c r="AX68" s="993"/>
      <c r="AY68" s="993"/>
      <c r="AZ68" s="993"/>
      <c r="BA68" s="993"/>
      <c r="BB68" s="993"/>
      <c r="BC68" s="993"/>
      <c r="BD68" s="993"/>
      <c r="BE68" s="993"/>
      <c r="BF68" s="993"/>
      <c r="BG68" s="993"/>
      <c r="BH68" s="993"/>
      <c r="BI68" s="993"/>
      <c r="BJ68" s="993"/>
      <c r="BK68" s="993"/>
      <c r="BL68" s="994"/>
      <c r="BM68" s="512">
        <v>4319</v>
      </c>
      <c r="BN68" s="513"/>
      <c r="BO68" s="513"/>
      <c r="BP68" s="513"/>
      <c r="BQ68" s="513"/>
      <c r="BR68" s="513"/>
      <c r="BS68" s="970"/>
      <c r="BT68" s="991">
        <v>9</v>
      </c>
      <c r="BU68" s="508"/>
      <c r="BV68" s="508"/>
      <c r="BW68" s="508"/>
      <c r="BX68" s="508"/>
      <c r="BY68" s="508"/>
      <c r="BZ68" s="508"/>
      <c r="CA68" s="508"/>
      <c r="CB68" s="508"/>
      <c r="CC68" s="508"/>
      <c r="CD68" s="508"/>
      <c r="CE68" s="508"/>
      <c r="CF68" s="508"/>
      <c r="CG68" s="508"/>
      <c r="CH68" s="508"/>
      <c r="CI68" s="508"/>
      <c r="CJ68" s="509"/>
      <c r="CK68" s="507">
        <v>0</v>
      </c>
      <c r="CL68" s="508"/>
      <c r="CM68" s="508"/>
      <c r="CN68" s="508"/>
      <c r="CO68" s="508"/>
      <c r="CP68" s="508"/>
      <c r="CQ68" s="508"/>
      <c r="CR68" s="508"/>
      <c r="CS68" s="508"/>
      <c r="CT68" s="508"/>
      <c r="CU68" s="508"/>
      <c r="CV68" s="508"/>
      <c r="CW68" s="508"/>
      <c r="CX68" s="508"/>
      <c r="CY68" s="508"/>
      <c r="CZ68" s="508"/>
      <c r="DA68" s="992"/>
    </row>
    <row r="69" spans="1:105" s="71" customFormat="1" ht="3" customHeight="1" thickBot="1">
      <c r="A69" s="78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7"/>
      <c r="BM69" s="78"/>
      <c r="BN69" s="172"/>
      <c r="BO69" s="172"/>
      <c r="BP69" s="172"/>
      <c r="BQ69" s="172"/>
      <c r="BR69" s="172"/>
      <c r="BS69" s="173"/>
      <c r="BT69" s="156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3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7"/>
    </row>
    <row r="70" spans="1:105" s="139" customFormat="1" ht="12" hidden="1"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9" t="s">
        <v>204</v>
      </c>
    </row>
    <row r="71" spans="1:105" s="139" customFormat="1" ht="12" hidden="1" customHeight="1"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9"/>
    </row>
    <row r="72" spans="1:105" s="71" customFormat="1" ht="16.5" hidden="1" customHeight="1">
      <c r="A72" s="498" t="s">
        <v>127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499"/>
      <c r="BD72" s="499"/>
      <c r="BE72" s="499"/>
      <c r="BF72" s="499"/>
      <c r="BG72" s="499"/>
      <c r="BH72" s="499"/>
      <c r="BI72" s="499"/>
      <c r="BJ72" s="499"/>
      <c r="BK72" s="499"/>
      <c r="BL72" s="500"/>
      <c r="BM72" s="498" t="s">
        <v>370</v>
      </c>
      <c r="BN72" s="499"/>
      <c r="BO72" s="499"/>
      <c r="BP72" s="499"/>
      <c r="BQ72" s="499"/>
      <c r="BR72" s="499"/>
      <c r="BS72" s="500"/>
      <c r="BT72" s="159"/>
      <c r="BU72" s="160"/>
      <c r="BV72" s="161"/>
      <c r="BW72" s="508" t="s">
        <v>371</v>
      </c>
      <c r="BX72" s="508"/>
      <c r="BY72" s="508"/>
      <c r="BZ72" s="508"/>
      <c r="CA72" s="508"/>
      <c r="CB72" s="508"/>
      <c r="CC72" s="508"/>
      <c r="CD72" s="508"/>
      <c r="CE72" s="508"/>
      <c r="CF72" s="508"/>
      <c r="CG72" s="508"/>
      <c r="CH72" s="508"/>
      <c r="CI72" s="161"/>
      <c r="CJ72" s="162"/>
      <c r="CK72" s="159"/>
      <c r="CL72" s="160"/>
      <c r="CM72" s="161"/>
      <c r="CN72" s="508" t="s">
        <v>371</v>
      </c>
      <c r="CO72" s="508"/>
      <c r="CP72" s="508"/>
      <c r="CQ72" s="508"/>
      <c r="CR72" s="508"/>
      <c r="CS72" s="508"/>
      <c r="CT72" s="508"/>
      <c r="CU72" s="508"/>
      <c r="CV72" s="508"/>
      <c r="CW72" s="508"/>
      <c r="CX72" s="508"/>
      <c r="CY72" s="508"/>
      <c r="CZ72" s="161"/>
      <c r="DA72" s="162"/>
    </row>
    <row r="73" spans="1:105" s="71" customFormat="1" hidden="1">
      <c r="A73" s="501"/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  <c r="AC73" s="502"/>
      <c r="AD73" s="502"/>
      <c r="AE73" s="502"/>
      <c r="AF73" s="502"/>
      <c r="AG73" s="502"/>
      <c r="AH73" s="502"/>
      <c r="AI73" s="502"/>
      <c r="AJ73" s="502"/>
      <c r="AK73" s="502"/>
      <c r="AL73" s="502"/>
      <c r="AM73" s="502"/>
      <c r="AN73" s="502"/>
      <c r="AO73" s="502"/>
      <c r="AP73" s="502"/>
      <c r="AQ73" s="502"/>
      <c r="AR73" s="502"/>
      <c r="AS73" s="502"/>
      <c r="AT73" s="502"/>
      <c r="AU73" s="502"/>
      <c r="AV73" s="502"/>
      <c r="AW73" s="502"/>
      <c r="AX73" s="502"/>
      <c r="AY73" s="502"/>
      <c r="AZ73" s="502"/>
      <c r="BA73" s="502"/>
      <c r="BB73" s="502"/>
      <c r="BC73" s="502"/>
      <c r="BD73" s="502"/>
      <c r="BE73" s="502"/>
      <c r="BF73" s="502"/>
      <c r="BG73" s="502"/>
      <c r="BH73" s="502"/>
      <c r="BI73" s="502"/>
      <c r="BJ73" s="502"/>
      <c r="BK73" s="502"/>
      <c r="BL73" s="503"/>
      <c r="BM73" s="501"/>
      <c r="BN73" s="502"/>
      <c r="BO73" s="502"/>
      <c r="BP73" s="502"/>
      <c r="BQ73" s="502"/>
      <c r="BR73" s="502"/>
      <c r="BS73" s="503"/>
      <c r="BT73" s="163"/>
      <c r="BU73" s="164"/>
      <c r="BV73" s="164"/>
      <c r="BW73" s="457" t="s">
        <v>372</v>
      </c>
      <c r="BX73" s="457"/>
      <c r="BY73" s="457"/>
      <c r="BZ73" s="457"/>
      <c r="CA73" s="457"/>
      <c r="CB73" s="457"/>
      <c r="CC73" s="457"/>
      <c r="CD73" s="457"/>
      <c r="CE73" s="457"/>
      <c r="CF73" s="457"/>
      <c r="CG73" s="457"/>
      <c r="CH73" s="457"/>
      <c r="CI73" s="165"/>
      <c r="CJ73" s="166"/>
      <c r="CK73" s="163"/>
      <c r="CL73" s="164"/>
      <c r="CM73" s="164"/>
      <c r="CN73" s="457" t="s">
        <v>373</v>
      </c>
      <c r="CO73" s="457"/>
      <c r="CP73" s="457"/>
      <c r="CQ73" s="457"/>
      <c r="CR73" s="457"/>
      <c r="CS73" s="457"/>
      <c r="CT73" s="457"/>
      <c r="CU73" s="457"/>
      <c r="CV73" s="457"/>
      <c r="CW73" s="457"/>
      <c r="CX73" s="457"/>
      <c r="CY73" s="457"/>
      <c r="CZ73" s="165"/>
      <c r="DA73" s="166"/>
    </row>
    <row r="74" spans="1:105" s="71" customFormat="1" ht="9.75" hidden="1" customHeight="1" thickBot="1">
      <c r="A74" s="504"/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5"/>
      <c r="AP74" s="505"/>
      <c r="AQ74" s="505"/>
      <c r="AR74" s="505"/>
      <c r="AS74" s="505"/>
      <c r="AT74" s="505"/>
      <c r="AU74" s="505"/>
      <c r="AV74" s="505"/>
      <c r="AW74" s="505"/>
      <c r="AX74" s="505"/>
      <c r="AY74" s="505"/>
      <c r="AZ74" s="505"/>
      <c r="BA74" s="505"/>
      <c r="BB74" s="505"/>
      <c r="BC74" s="505"/>
      <c r="BD74" s="505"/>
      <c r="BE74" s="505"/>
      <c r="BF74" s="505"/>
      <c r="BG74" s="505"/>
      <c r="BH74" s="505"/>
      <c r="BI74" s="505"/>
      <c r="BJ74" s="505"/>
      <c r="BK74" s="505"/>
      <c r="BL74" s="506"/>
      <c r="BM74" s="504"/>
      <c r="BN74" s="505"/>
      <c r="BO74" s="505"/>
      <c r="BP74" s="505"/>
      <c r="BQ74" s="505"/>
      <c r="BR74" s="505"/>
      <c r="BS74" s="506"/>
      <c r="BT74" s="167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9"/>
      <c r="CK74" s="167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9"/>
    </row>
    <row r="75" spans="1:105" s="92" customFormat="1" ht="15" customHeight="1">
      <c r="A75" s="170"/>
      <c r="B75" s="930" t="s">
        <v>185</v>
      </c>
      <c r="C75" s="930"/>
      <c r="D75" s="930"/>
      <c r="E75" s="930"/>
      <c r="F75" s="930"/>
      <c r="G75" s="930"/>
      <c r="H75" s="930"/>
      <c r="I75" s="930"/>
      <c r="J75" s="930"/>
      <c r="K75" s="930"/>
      <c r="L75" s="930"/>
      <c r="M75" s="930"/>
      <c r="N75" s="930"/>
      <c r="O75" s="930"/>
      <c r="P75" s="930"/>
      <c r="Q75" s="930"/>
      <c r="R75" s="930"/>
      <c r="S75" s="930"/>
      <c r="T75" s="930"/>
      <c r="U75" s="930"/>
      <c r="V75" s="930"/>
      <c r="W75" s="930"/>
      <c r="X75" s="930"/>
      <c r="Y75" s="930"/>
      <c r="Z75" s="930"/>
      <c r="AA75" s="930"/>
      <c r="AB75" s="930"/>
      <c r="AC75" s="930"/>
      <c r="AD75" s="930"/>
      <c r="AE75" s="930"/>
      <c r="AF75" s="930"/>
      <c r="AG75" s="930"/>
      <c r="AH75" s="930"/>
      <c r="AI75" s="930"/>
      <c r="AJ75" s="930"/>
      <c r="AK75" s="930"/>
      <c r="AL75" s="930"/>
      <c r="AM75" s="930"/>
      <c r="AN75" s="930"/>
      <c r="AO75" s="930"/>
      <c r="AP75" s="930"/>
      <c r="AQ75" s="930"/>
      <c r="AR75" s="930"/>
      <c r="AS75" s="930"/>
      <c r="AT75" s="930"/>
      <c r="AU75" s="930"/>
      <c r="AV75" s="930"/>
      <c r="AW75" s="930"/>
      <c r="AX75" s="930"/>
      <c r="AY75" s="930"/>
      <c r="AZ75" s="930"/>
      <c r="BA75" s="930"/>
      <c r="BB75" s="930"/>
      <c r="BC75" s="930"/>
      <c r="BD75" s="930"/>
      <c r="BE75" s="930"/>
      <c r="BF75" s="930"/>
      <c r="BG75" s="930"/>
      <c r="BH75" s="930"/>
      <c r="BI75" s="930"/>
      <c r="BJ75" s="930"/>
      <c r="BK75" s="930"/>
      <c r="BL75" s="980"/>
      <c r="BM75" s="981">
        <v>4320</v>
      </c>
      <c r="BN75" s="982"/>
      <c r="BO75" s="982"/>
      <c r="BP75" s="982"/>
      <c r="BQ75" s="982"/>
      <c r="BR75" s="982"/>
      <c r="BS75" s="983"/>
      <c r="BT75" s="932" t="s">
        <v>55</v>
      </c>
      <c r="BU75" s="933"/>
      <c r="BV75" s="995">
        <v>1010691</v>
      </c>
      <c r="BW75" s="995"/>
      <c r="BX75" s="995"/>
      <c r="BY75" s="995"/>
      <c r="BZ75" s="995"/>
      <c r="CA75" s="995"/>
      <c r="CB75" s="995"/>
      <c r="CC75" s="995"/>
      <c r="CD75" s="995"/>
      <c r="CE75" s="995"/>
      <c r="CF75" s="995"/>
      <c r="CG75" s="995"/>
      <c r="CH75" s="995"/>
      <c r="CI75" s="998" t="s">
        <v>56</v>
      </c>
      <c r="CJ75" s="999"/>
      <c r="CK75" s="1000" t="s">
        <v>55</v>
      </c>
      <c r="CL75" s="1001"/>
      <c r="CM75" s="995">
        <v>1011691</v>
      </c>
      <c r="CN75" s="995"/>
      <c r="CO75" s="995"/>
      <c r="CP75" s="995"/>
      <c r="CQ75" s="995"/>
      <c r="CR75" s="995"/>
      <c r="CS75" s="995"/>
      <c r="CT75" s="995"/>
      <c r="CU75" s="995"/>
      <c r="CV75" s="995"/>
      <c r="CW75" s="995"/>
      <c r="CX75" s="995"/>
      <c r="CY75" s="995"/>
      <c r="CZ75" s="935" t="s">
        <v>56</v>
      </c>
      <c r="DA75" s="944"/>
    </row>
    <row r="76" spans="1:105" s="71" customFormat="1" ht="15" customHeight="1">
      <c r="A76" s="90"/>
      <c r="B76" s="996" t="s">
        <v>136</v>
      </c>
      <c r="C76" s="996"/>
      <c r="D76" s="996"/>
      <c r="E76" s="996"/>
      <c r="F76" s="996"/>
      <c r="G76" s="996"/>
      <c r="H76" s="996"/>
      <c r="I76" s="996"/>
      <c r="J76" s="996"/>
      <c r="K76" s="996"/>
      <c r="L76" s="996"/>
      <c r="M76" s="996"/>
      <c r="N76" s="996"/>
      <c r="O76" s="996"/>
      <c r="P76" s="996"/>
      <c r="Q76" s="996"/>
      <c r="R76" s="996"/>
      <c r="S76" s="996"/>
      <c r="T76" s="996"/>
      <c r="U76" s="996"/>
      <c r="V76" s="996"/>
      <c r="W76" s="996"/>
      <c r="X76" s="996"/>
      <c r="Y76" s="996"/>
      <c r="Z76" s="996"/>
      <c r="AA76" s="996"/>
      <c r="AB76" s="996"/>
      <c r="AC76" s="996"/>
      <c r="AD76" s="996"/>
      <c r="AE76" s="996"/>
      <c r="AF76" s="996"/>
      <c r="AG76" s="996"/>
      <c r="AH76" s="996"/>
      <c r="AI76" s="996"/>
      <c r="AJ76" s="996"/>
      <c r="AK76" s="996"/>
      <c r="AL76" s="996"/>
      <c r="AM76" s="996"/>
      <c r="AN76" s="996"/>
      <c r="AO76" s="996"/>
      <c r="AP76" s="996"/>
      <c r="AQ76" s="996"/>
      <c r="AR76" s="996"/>
      <c r="AS76" s="996"/>
      <c r="AT76" s="996"/>
      <c r="AU76" s="996"/>
      <c r="AV76" s="996"/>
      <c r="AW76" s="996"/>
      <c r="AX76" s="996"/>
      <c r="AY76" s="996"/>
      <c r="AZ76" s="996"/>
      <c r="BA76" s="996"/>
      <c r="BB76" s="996"/>
      <c r="BC76" s="996"/>
      <c r="BD76" s="996"/>
      <c r="BE76" s="996"/>
      <c r="BF76" s="996"/>
      <c r="BG76" s="996"/>
      <c r="BH76" s="996"/>
      <c r="BI76" s="996"/>
      <c r="BJ76" s="996"/>
      <c r="BK76" s="996"/>
      <c r="BL76" s="997"/>
      <c r="BM76" s="512">
        <v>4321</v>
      </c>
      <c r="BN76" s="513"/>
      <c r="BO76" s="513"/>
      <c r="BP76" s="513"/>
      <c r="BQ76" s="513"/>
      <c r="BR76" s="513"/>
      <c r="BS76" s="970"/>
      <c r="BT76" s="945" t="s">
        <v>55</v>
      </c>
      <c r="BU76" s="946"/>
      <c r="BV76" s="508">
        <v>0</v>
      </c>
      <c r="BW76" s="508"/>
      <c r="BX76" s="508"/>
      <c r="BY76" s="508"/>
      <c r="BZ76" s="508"/>
      <c r="CA76" s="508"/>
      <c r="CB76" s="508"/>
      <c r="CC76" s="508"/>
      <c r="CD76" s="508"/>
      <c r="CE76" s="508"/>
      <c r="CF76" s="508"/>
      <c r="CG76" s="508"/>
      <c r="CH76" s="508"/>
      <c r="CI76" s="947" t="s">
        <v>56</v>
      </c>
      <c r="CJ76" s="948"/>
      <c r="CK76" s="949" t="s">
        <v>55</v>
      </c>
      <c r="CL76" s="950"/>
      <c r="CM76" s="508">
        <v>0</v>
      </c>
      <c r="CN76" s="508"/>
      <c r="CO76" s="508"/>
      <c r="CP76" s="508"/>
      <c r="CQ76" s="508"/>
      <c r="CR76" s="508"/>
      <c r="CS76" s="508"/>
      <c r="CT76" s="508"/>
      <c r="CU76" s="508"/>
      <c r="CV76" s="508"/>
      <c r="CW76" s="508"/>
      <c r="CX76" s="508"/>
      <c r="CY76" s="508"/>
      <c r="CZ76" s="953" t="s">
        <v>56</v>
      </c>
      <c r="DA76" s="954"/>
    </row>
    <row r="77" spans="1:105" s="71" customFormat="1" ht="39.950000000000003" customHeight="1">
      <c r="A77" s="78"/>
      <c r="B77" s="938" t="s">
        <v>396</v>
      </c>
      <c r="C77" s="938"/>
      <c r="D77" s="938"/>
      <c r="E77" s="938"/>
      <c r="F77" s="938"/>
      <c r="G77" s="938"/>
      <c r="H77" s="938"/>
      <c r="I77" s="938"/>
      <c r="J77" s="938"/>
      <c r="K77" s="938"/>
      <c r="L77" s="938"/>
      <c r="M77" s="938"/>
      <c r="N77" s="938"/>
      <c r="O77" s="938"/>
      <c r="P77" s="938"/>
      <c r="Q77" s="938"/>
      <c r="R77" s="938"/>
      <c r="S77" s="938"/>
      <c r="T77" s="938"/>
      <c r="U77" s="938"/>
      <c r="V77" s="938"/>
      <c r="W77" s="938"/>
      <c r="X77" s="938"/>
      <c r="Y77" s="938"/>
      <c r="Z77" s="938"/>
      <c r="AA77" s="938"/>
      <c r="AB77" s="938"/>
      <c r="AC77" s="938"/>
      <c r="AD77" s="938"/>
      <c r="AE77" s="938"/>
      <c r="AF77" s="938"/>
      <c r="AG77" s="938"/>
      <c r="AH77" s="938"/>
      <c r="AI77" s="938"/>
      <c r="AJ77" s="938"/>
      <c r="AK77" s="938"/>
      <c r="AL77" s="938"/>
      <c r="AM77" s="938"/>
      <c r="AN77" s="938"/>
      <c r="AO77" s="938"/>
      <c r="AP77" s="938"/>
      <c r="AQ77" s="938"/>
      <c r="AR77" s="938"/>
      <c r="AS77" s="938"/>
      <c r="AT77" s="938"/>
      <c r="AU77" s="938"/>
      <c r="AV77" s="938"/>
      <c r="AW77" s="938"/>
      <c r="AX77" s="938"/>
      <c r="AY77" s="938"/>
      <c r="AZ77" s="938"/>
      <c r="BA77" s="938"/>
      <c r="BB77" s="938"/>
      <c r="BC77" s="938"/>
      <c r="BD77" s="938"/>
      <c r="BE77" s="938"/>
      <c r="BF77" s="938"/>
      <c r="BG77" s="938"/>
      <c r="BH77" s="938"/>
      <c r="BI77" s="938"/>
      <c r="BJ77" s="938"/>
      <c r="BK77" s="938"/>
      <c r="BL77" s="939"/>
      <c r="BM77" s="971"/>
      <c r="BN77" s="972"/>
      <c r="BO77" s="972"/>
      <c r="BP77" s="972"/>
      <c r="BQ77" s="972"/>
      <c r="BR77" s="972"/>
      <c r="BS77" s="973"/>
      <c r="BT77" s="940"/>
      <c r="BU77" s="941"/>
      <c r="BV77" s="460"/>
      <c r="BW77" s="460"/>
      <c r="BX77" s="460"/>
      <c r="BY77" s="460"/>
      <c r="BZ77" s="460"/>
      <c r="CA77" s="460"/>
      <c r="CB77" s="460"/>
      <c r="CC77" s="460"/>
      <c r="CD77" s="460"/>
      <c r="CE77" s="460"/>
      <c r="CF77" s="460"/>
      <c r="CG77" s="460"/>
      <c r="CH77" s="460"/>
      <c r="CI77" s="942"/>
      <c r="CJ77" s="943"/>
      <c r="CK77" s="951"/>
      <c r="CL77" s="952"/>
      <c r="CM77" s="460"/>
      <c r="CN77" s="460"/>
      <c r="CO77" s="460"/>
      <c r="CP77" s="460"/>
      <c r="CQ77" s="460"/>
      <c r="CR77" s="460"/>
      <c r="CS77" s="460"/>
      <c r="CT77" s="460"/>
      <c r="CU77" s="460"/>
      <c r="CV77" s="460"/>
      <c r="CW77" s="460"/>
      <c r="CX77" s="460"/>
      <c r="CY77" s="460"/>
      <c r="CZ77" s="479"/>
      <c r="DA77" s="955"/>
    </row>
    <row r="78" spans="1:105" s="71" customFormat="1" ht="27" customHeight="1">
      <c r="A78" s="78"/>
      <c r="B78" s="929" t="s">
        <v>205</v>
      </c>
      <c r="C78" s="929"/>
      <c r="D78" s="929"/>
      <c r="E78" s="929"/>
      <c r="F78" s="929"/>
      <c r="G78" s="929"/>
      <c r="H78" s="929"/>
      <c r="I78" s="929"/>
      <c r="J78" s="929"/>
      <c r="K78" s="929"/>
      <c r="L78" s="929"/>
      <c r="M78" s="929"/>
      <c r="N78" s="929"/>
      <c r="O78" s="929"/>
      <c r="P78" s="929"/>
      <c r="Q78" s="929"/>
      <c r="R78" s="929"/>
      <c r="S78" s="929"/>
      <c r="T78" s="929"/>
      <c r="U78" s="929"/>
      <c r="V78" s="929"/>
      <c r="W78" s="929"/>
      <c r="X78" s="929"/>
      <c r="Y78" s="929"/>
      <c r="Z78" s="929"/>
      <c r="AA78" s="929"/>
      <c r="AB78" s="929"/>
      <c r="AC78" s="929"/>
      <c r="AD78" s="929"/>
      <c r="AE78" s="929"/>
      <c r="AF78" s="929"/>
      <c r="AG78" s="929"/>
      <c r="AH78" s="929"/>
      <c r="AI78" s="929"/>
      <c r="AJ78" s="929"/>
      <c r="AK78" s="929"/>
      <c r="AL78" s="929"/>
      <c r="AM78" s="929"/>
      <c r="AN78" s="929"/>
      <c r="AO78" s="929"/>
      <c r="AP78" s="929"/>
      <c r="AQ78" s="929"/>
      <c r="AR78" s="929"/>
      <c r="AS78" s="929"/>
      <c r="AT78" s="929"/>
      <c r="AU78" s="929"/>
      <c r="AV78" s="929"/>
      <c r="AW78" s="929"/>
      <c r="AX78" s="929"/>
      <c r="AY78" s="929"/>
      <c r="AZ78" s="929"/>
      <c r="BA78" s="929"/>
      <c r="BB78" s="929"/>
      <c r="BC78" s="929"/>
      <c r="BD78" s="929"/>
      <c r="BE78" s="929"/>
      <c r="BF78" s="929"/>
      <c r="BG78" s="929"/>
      <c r="BH78" s="929"/>
      <c r="BI78" s="929"/>
      <c r="BJ78" s="929"/>
      <c r="BK78" s="929"/>
      <c r="BL78" s="965"/>
      <c r="BM78" s="966">
        <v>4322</v>
      </c>
      <c r="BN78" s="967"/>
      <c r="BO78" s="967"/>
      <c r="BP78" s="967"/>
      <c r="BQ78" s="967"/>
      <c r="BR78" s="967"/>
      <c r="BS78" s="968"/>
      <c r="BT78" s="945" t="s">
        <v>55</v>
      </c>
      <c r="BU78" s="946"/>
      <c r="BV78" s="508">
        <v>0</v>
      </c>
      <c r="BW78" s="508"/>
      <c r="BX78" s="508"/>
      <c r="BY78" s="508"/>
      <c r="BZ78" s="508"/>
      <c r="CA78" s="508"/>
      <c r="CB78" s="508"/>
      <c r="CC78" s="508"/>
      <c r="CD78" s="508"/>
      <c r="CE78" s="508"/>
      <c r="CF78" s="508"/>
      <c r="CG78" s="508"/>
      <c r="CH78" s="508"/>
      <c r="CI78" s="947" t="s">
        <v>56</v>
      </c>
      <c r="CJ78" s="948"/>
      <c r="CK78" s="949" t="s">
        <v>55</v>
      </c>
      <c r="CL78" s="950"/>
      <c r="CM78" s="508">
        <v>0</v>
      </c>
      <c r="CN78" s="508"/>
      <c r="CO78" s="508"/>
      <c r="CP78" s="508"/>
      <c r="CQ78" s="508"/>
      <c r="CR78" s="508"/>
      <c r="CS78" s="508"/>
      <c r="CT78" s="508"/>
      <c r="CU78" s="508"/>
      <c r="CV78" s="508"/>
      <c r="CW78" s="508"/>
      <c r="CX78" s="508"/>
      <c r="CY78" s="508"/>
      <c r="CZ78" s="953" t="s">
        <v>56</v>
      </c>
      <c r="DA78" s="954"/>
    </row>
    <row r="79" spans="1:105" s="71" customFormat="1" ht="27" customHeight="1">
      <c r="A79" s="80"/>
      <c r="B79" s="929" t="s">
        <v>397</v>
      </c>
      <c r="C79" s="927"/>
      <c r="D79" s="927"/>
      <c r="E79" s="927"/>
      <c r="F79" s="927"/>
      <c r="G79" s="927"/>
      <c r="H79" s="927"/>
      <c r="I79" s="927"/>
      <c r="J79" s="927"/>
      <c r="K79" s="927"/>
      <c r="L79" s="927"/>
      <c r="M79" s="927"/>
      <c r="N79" s="927"/>
      <c r="O79" s="927"/>
      <c r="P79" s="927"/>
      <c r="Q79" s="927"/>
      <c r="R79" s="927"/>
      <c r="S79" s="927"/>
      <c r="T79" s="927"/>
      <c r="U79" s="927"/>
      <c r="V79" s="927"/>
      <c r="W79" s="927"/>
      <c r="X79" s="927"/>
      <c r="Y79" s="927"/>
      <c r="Z79" s="927"/>
      <c r="AA79" s="927"/>
      <c r="AB79" s="927"/>
      <c r="AC79" s="927"/>
      <c r="AD79" s="927"/>
      <c r="AE79" s="927"/>
      <c r="AF79" s="927"/>
      <c r="AG79" s="927"/>
      <c r="AH79" s="927"/>
      <c r="AI79" s="927"/>
      <c r="AJ79" s="927"/>
      <c r="AK79" s="927"/>
      <c r="AL79" s="927"/>
      <c r="AM79" s="927"/>
      <c r="AN79" s="927"/>
      <c r="AO79" s="927"/>
      <c r="AP79" s="927"/>
      <c r="AQ79" s="927"/>
      <c r="AR79" s="927"/>
      <c r="AS79" s="927"/>
      <c r="AT79" s="927"/>
      <c r="AU79" s="927"/>
      <c r="AV79" s="927"/>
      <c r="AW79" s="927"/>
      <c r="AX79" s="927"/>
      <c r="AY79" s="927"/>
      <c r="AZ79" s="927"/>
      <c r="BA79" s="927"/>
      <c r="BB79" s="927"/>
      <c r="BC79" s="927"/>
      <c r="BD79" s="927"/>
      <c r="BE79" s="927"/>
      <c r="BF79" s="927"/>
      <c r="BG79" s="927"/>
      <c r="BH79" s="927"/>
      <c r="BI79" s="927"/>
      <c r="BJ79" s="927"/>
      <c r="BK79" s="927"/>
      <c r="BL79" s="977"/>
      <c r="BM79" s="966">
        <v>4323</v>
      </c>
      <c r="BN79" s="967"/>
      <c r="BO79" s="967"/>
      <c r="BP79" s="967"/>
      <c r="BQ79" s="967"/>
      <c r="BR79" s="967"/>
      <c r="BS79" s="968"/>
      <c r="BT79" s="945" t="s">
        <v>55</v>
      </c>
      <c r="BU79" s="946"/>
      <c r="BV79" s="508">
        <v>1010691</v>
      </c>
      <c r="BW79" s="508"/>
      <c r="BX79" s="508"/>
      <c r="BY79" s="508"/>
      <c r="BZ79" s="508"/>
      <c r="CA79" s="508"/>
      <c r="CB79" s="508"/>
      <c r="CC79" s="508"/>
      <c r="CD79" s="508"/>
      <c r="CE79" s="508"/>
      <c r="CF79" s="508"/>
      <c r="CG79" s="508"/>
      <c r="CH79" s="508"/>
      <c r="CI79" s="947" t="s">
        <v>56</v>
      </c>
      <c r="CJ79" s="948"/>
      <c r="CK79" s="949" t="s">
        <v>55</v>
      </c>
      <c r="CL79" s="950"/>
      <c r="CM79" s="508">
        <v>1011691</v>
      </c>
      <c r="CN79" s="508"/>
      <c r="CO79" s="508"/>
      <c r="CP79" s="508"/>
      <c r="CQ79" s="508"/>
      <c r="CR79" s="508"/>
      <c r="CS79" s="508"/>
      <c r="CT79" s="508"/>
      <c r="CU79" s="508"/>
      <c r="CV79" s="508"/>
      <c r="CW79" s="508"/>
      <c r="CX79" s="508"/>
      <c r="CY79" s="508"/>
      <c r="CZ79" s="953" t="s">
        <v>56</v>
      </c>
      <c r="DA79" s="954"/>
    </row>
    <row r="80" spans="1:105" s="71" customFormat="1" ht="15" customHeight="1">
      <c r="A80" s="80"/>
      <c r="B80" s="927" t="s">
        <v>190</v>
      </c>
      <c r="C80" s="927"/>
      <c r="D80" s="927"/>
      <c r="E80" s="927"/>
      <c r="F80" s="927"/>
      <c r="G80" s="927"/>
      <c r="H80" s="927"/>
      <c r="I80" s="927"/>
      <c r="J80" s="927"/>
      <c r="K80" s="927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927"/>
      <c r="AL80" s="927"/>
      <c r="AM80" s="927"/>
      <c r="AN80" s="927"/>
      <c r="AO80" s="927"/>
      <c r="AP80" s="927"/>
      <c r="AQ80" s="927"/>
      <c r="AR80" s="927"/>
      <c r="AS80" s="927"/>
      <c r="AT80" s="927"/>
      <c r="AU80" s="927"/>
      <c r="AV80" s="927"/>
      <c r="AW80" s="927"/>
      <c r="AX80" s="927"/>
      <c r="AY80" s="927"/>
      <c r="AZ80" s="927"/>
      <c r="BA80" s="927"/>
      <c r="BB80" s="927"/>
      <c r="BC80" s="927"/>
      <c r="BD80" s="927"/>
      <c r="BE80" s="927"/>
      <c r="BF80" s="927"/>
      <c r="BG80" s="927"/>
      <c r="BH80" s="927"/>
      <c r="BI80" s="927"/>
      <c r="BJ80" s="927"/>
      <c r="BK80" s="927"/>
      <c r="BL80" s="977"/>
      <c r="BM80" s="966">
        <v>4329</v>
      </c>
      <c r="BN80" s="967"/>
      <c r="BO80" s="967"/>
      <c r="BP80" s="967"/>
      <c r="BQ80" s="967"/>
      <c r="BR80" s="967"/>
      <c r="BS80" s="968"/>
      <c r="BT80" s="945" t="s">
        <v>55</v>
      </c>
      <c r="BU80" s="946"/>
      <c r="BV80" s="508">
        <v>0</v>
      </c>
      <c r="BW80" s="508"/>
      <c r="BX80" s="508"/>
      <c r="BY80" s="508"/>
      <c r="BZ80" s="508"/>
      <c r="CA80" s="508"/>
      <c r="CB80" s="508"/>
      <c r="CC80" s="508"/>
      <c r="CD80" s="508"/>
      <c r="CE80" s="508"/>
      <c r="CF80" s="508"/>
      <c r="CG80" s="508"/>
      <c r="CH80" s="508"/>
      <c r="CI80" s="953" t="s">
        <v>56</v>
      </c>
      <c r="CJ80" s="978"/>
      <c r="CK80" s="979" t="s">
        <v>55</v>
      </c>
      <c r="CL80" s="946"/>
      <c r="CM80" s="508">
        <v>0</v>
      </c>
      <c r="CN80" s="508"/>
      <c r="CO80" s="508"/>
      <c r="CP80" s="508"/>
      <c r="CQ80" s="508"/>
      <c r="CR80" s="508"/>
      <c r="CS80" s="508"/>
      <c r="CT80" s="508"/>
      <c r="CU80" s="508"/>
      <c r="CV80" s="508"/>
      <c r="CW80" s="508"/>
      <c r="CX80" s="508"/>
      <c r="CY80" s="508"/>
      <c r="CZ80" s="953" t="s">
        <v>56</v>
      </c>
      <c r="DA80" s="954"/>
    </row>
    <row r="81" spans="1:105" s="92" customFormat="1" ht="15" customHeight="1">
      <c r="A81" s="91"/>
      <c r="B81" s="930" t="s">
        <v>206</v>
      </c>
      <c r="C81" s="930"/>
      <c r="D81" s="930"/>
      <c r="E81" s="930"/>
      <c r="F81" s="930"/>
      <c r="G81" s="930"/>
      <c r="H81" s="930"/>
      <c r="I81" s="930"/>
      <c r="J81" s="930"/>
      <c r="K81" s="930"/>
      <c r="L81" s="930"/>
      <c r="M81" s="930"/>
      <c r="N81" s="930"/>
      <c r="O81" s="930"/>
      <c r="P81" s="930"/>
      <c r="Q81" s="930"/>
      <c r="R81" s="930"/>
      <c r="S81" s="930"/>
      <c r="T81" s="930"/>
      <c r="U81" s="930"/>
      <c r="V81" s="930"/>
      <c r="W81" s="930"/>
      <c r="X81" s="930"/>
      <c r="Y81" s="930"/>
      <c r="Z81" s="930"/>
      <c r="AA81" s="930"/>
      <c r="AB81" s="930"/>
      <c r="AC81" s="930"/>
      <c r="AD81" s="930"/>
      <c r="AE81" s="930"/>
      <c r="AF81" s="930"/>
      <c r="AG81" s="930"/>
      <c r="AH81" s="930"/>
      <c r="AI81" s="930"/>
      <c r="AJ81" s="930"/>
      <c r="AK81" s="930"/>
      <c r="AL81" s="930"/>
      <c r="AM81" s="930"/>
      <c r="AN81" s="930"/>
      <c r="AO81" s="930"/>
      <c r="AP81" s="930"/>
      <c r="AQ81" s="930"/>
      <c r="AR81" s="930"/>
      <c r="AS81" s="930"/>
      <c r="AT81" s="930"/>
      <c r="AU81" s="930"/>
      <c r="AV81" s="930"/>
      <c r="AW81" s="930"/>
      <c r="AX81" s="930"/>
      <c r="AY81" s="930"/>
      <c r="AZ81" s="930"/>
      <c r="BA81" s="930"/>
      <c r="BB81" s="930"/>
      <c r="BC81" s="930"/>
      <c r="BD81" s="930"/>
      <c r="BE81" s="930"/>
      <c r="BF81" s="930"/>
      <c r="BG81" s="930"/>
      <c r="BH81" s="930"/>
      <c r="BI81" s="930"/>
      <c r="BJ81" s="930"/>
      <c r="BK81" s="930"/>
      <c r="BL81" s="980"/>
      <c r="BM81" s="981">
        <v>4300</v>
      </c>
      <c r="BN81" s="982"/>
      <c r="BO81" s="982"/>
      <c r="BP81" s="982"/>
      <c r="BQ81" s="982"/>
      <c r="BR81" s="982"/>
      <c r="BS81" s="983"/>
      <c r="BT81" s="986" t="s">
        <v>55</v>
      </c>
      <c r="BU81" s="987"/>
      <c r="BV81" s="987">
        <v>190682</v>
      </c>
      <c r="BW81" s="987"/>
      <c r="BX81" s="987"/>
      <c r="BY81" s="987"/>
      <c r="BZ81" s="987"/>
      <c r="CA81" s="987"/>
      <c r="CB81" s="987"/>
      <c r="CC81" s="987"/>
      <c r="CD81" s="987"/>
      <c r="CE81" s="987"/>
      <c r="CF81" s="987"/>
      <c r="CG81" s="987"/>
      <c r="CH81" s="987"/>
      <c r="CI81" s="987" t="s">
        <v>56</v>
      </c>
      <c r="CJ81" s="988"/>
      <c r="CK81" s="989">
        <v>658309</v>
      </c>
      <c r="CL81" s="987"/>
      <c r="CM81" s="987"/>
      <c r="CN81" s="987"/>
      <c r="CO81" s="987"/>
      <c r="CP81" s="987"/>
      <c r="CQ81" s="987"/>
      <c r="CR81" s="987"/>
      <c r="CS81" s="987"/>
      <c r="CT81" s="987"/>
      <c r="CU81" s="987"/>
      <c r="CV81" s="987"/>
      <c r="CW81" s="987"/>
      <c r="CX81" s="987"/>
      <c r="CY81" s="987"/>
      <c r="CZ81" s="987"/>
      <c r="DA81" s="990"/>
    </row>
    <row r="82" spans="1:105" s="175" customFormat="1" ht="15" customHeight="1">
      <c r="A82" s="174"/>
      <c r="B82" s="1002" t="s">
        <v>207</v>
      </c>
      <c r="C82" s="1002"/>
      <c r="D82" s="1002"/>
      <c r="E82" s="1002"/>
      <c r="F82" s="1002"/>
      <c r="G82" s="1002"/>
      <c r="H82" s="1002"/>
      <c r="I82" s="1002"/>
      <c r="J82" s="1002"/>
      <c r="K82" s="1002"/>
      <c r="L82" s="1002"/>
      <c r="M82" s="1002"/>
      <c r="N82" s="1002"/>
      <c r="O82" s="1002"/>
      <c r="P82" s="1002"/>
      <c r="Q82" s="1002"/>
      <c r="R82" s="1002"/>
      <c r="S82" s="1002"/>
      <c r="T82" s="1002"/>
      <c r="U82" s="1002"/>
      <c r="V82" s="1002"/>
      <c r="W82" s="1002"/>
      <c r="X82" s="1002"/>
      <c r="Y82" s="1002"/>
      <c r="Z82" s="1002"/>
      <c r="AA82" s="1002"/>
      <c r="AB82" s="1002"/>
      <c r="AC82" s="1002"/>
      <c r="AD82" s="1002"/>
      <c r="AE82" s="1002"/>
      <c r="AF82" s="1002"/>
      <c r="AG82" s="1002"/>
      <c r="AH82" s="1002"/>
      <c r="AI82" s="1002"/>
      <c r="AJ82" s="1002"/>
      <c r="AK82" s="1002"/>
      <c r="AL82" s="1002"/>
      <c r="AM82" s="1002"/>
      <c r="AN82" s="1002"/>
      <c r="AO82" s="1002"/>
      <c r="AP82" s="1002"/>
      <c r="AQ82" s="1002"/>
      <c r="AR82" s="1002"/>
      <c r="AS82" s="1002"/>
      <c r="AT82" s="1002"/>
      <c r="AU82" s="1002"/>
      <c r="AV82" s="1002"/>
      <c r="AW82" s="1002"/>
      <c r="AX82" s="1002"/>
      <c r="AY82" s="1002"/>
      <c r="AZ82" s="1002"/>
      <c r="BA82" s="1002"/>
      <c r="BB82" s="1002"/>
      <c r="BC82" s="1002"/>
      <c r="BD82" s="1002"/>
      <c r="BE82" s="1002"/>
      <c r="BF82" s="1002"/>
      <c r="BG82" s="1002"/>
      <c r="BH82" s="1002"/>
      <c r="BI82" s="1002"/>
      <c r="BJ82" s="1002"/>
      <c r="BK82" s="1002"/>
      <c r="BL82" s="1003"/>
      <c r="BM82" s="1004">
        <v>4400</v>
      </c>
      <c r="BN82" s="1005"/>
      <c r="BO82" s="1005"/>
      <c r="BP82" s="1005"/>
      <c r="BQ82" s="1005"/>
      <c r="BR82" s="1005"/>
      <c r="BS82" s="1006"/>
      <c r="BT82" s="1007">
        <f>BV81+BV60-BT35</f>
        <v>-905</v>
      </c>
      <c r="BU82" s="1008"/>
      <c r="BV82" s="1008"/>
      <c r="BW82" s="1008"/>
      <c r="BX82" s="1008"/>
      <c r="BY82" s="1008"/>
      <c r="BZ82" s="1008"/>
      <c r="CA82" s="1008"/>
      <c r="CB82" s="1008"/>
      <c r="CC82" s="1008"/>
      <c r="CD82" s="1008"/>
      <c r="CE82" s="1008"/>
      <c r="CF82" s="1008"/>
      <c r="CG82" s="1008"/>
      <c r="CH82" s="1008"/>
      <c r="CI82" s="1008"/>
      <c r="CJ82" s="1009"/>
      <c r="CK82" s="1010">
        <f>CK81-CM60-CM35</f>
        <v>68449</v>
      </c>
      <c r="CL82" s="1008"/>
      <c r="CM82" s="1008"/>
      <c r="CN82" s="1008"/>
      <c r="CO82" s="1008"/>
      <c r="CP82" s="1008"/>
      <c r="CQ82" s="1008"/>
      <c r="CR82" s="1008"/>
      <c r="CS82" s="1008"/>
      <c r="CT82" s="1008"/>
      <c r="CU82" s="1008"/>
      <c r="CV82" s="1008"/>
      <c r="CW82" s="1008"/>
      <c r="CX82" s="1008"/>
      <c r="CY82" s="1008"/>
      <c r="CZ82" s="1008"/>
      <c r="DA82" s="1011"/>
    </row>
    <row r="83" spans="1:105" s="92" customFormat="1" ht="27" customHeight="1">
      <c r="A83" s="91"/>
      <c r="B83" s="1012" t="s">
        <v>208</v>
      </c>
      <c r="C83" s="1012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012"/>
      <c r="AC83" s="1012"/>
      <c r="AD83" s="1012"/>
      <c r="AE83" s="1012"/>
      <c r="AF83" s="1012"/>
      <c r="AG83" s="1012"/>
      <c r="AH83" s="1012"/>
      <c r="AI83" s="1012"/>
      <c r="AJ83" s="1012"/>
      <c r="AK83" s="1012"/>
      <c r="AL83" s="1012"/>
      <c r="AM83" s="1012"/>
      <c r="AN83" s="1012"/>
      <c r="AO83" s="1012"/>
      <c r="AP83" s="1012"/>
      <c r="AQ83" s="1012"/>
      <c r="AR83" s="1012"/>
      <c r="AS83" s="1012"/>
      <c r="AT83" s="1012"/>
      <c r="AU83" s="1012"/>
      <c r="AV83" s="1012"/>
      <c r="AW83" s="1012"/>
      <c r="AX83" s="1012"/>
      <c r="AY83" s="1012"/>
      <c r="AZ83" s="1012"/>
      <c r="BA83" s="1012"/>
      <c r="BB83" s="1012"/>
      <c r="BC83" s="1012"/>
      <c r="BD83" s="1012"/>
      <c r="BE83" s="1012"/>
      <c r="BF83" s="1012"/>
      <c r="BG83" s="1012"/>
      <c r="BH83" s="1012"/>
      <c r="BI83" s="1012"/>
      <c r="BJ83" s="1012"/>
      <c r="BK83" s="1012"/>
      <c r="BL83" s="1013"/>
      <c r="BM83" s="981">
        <v>4450</v>
      </c>
      <c r="BN83" s="982"/>
      <c r="BO83" s="982"/>
      <c r="BP83" s="982"/>
      <c r="BQ83" s="982"/>
      <c r="BR83" s="982"/>
      <c r="BS83" s="983"/>
      <c r="BT83" s="407">
        <v>98410</v>
      </c>
      <c r="BU83" s="408"/>
      <c r="BV83" s="408"/>
      <c r="BW83" s="408"/>
      <c r="BX83" s="408"/>
      <c r="BY83" s="408"/>
      <c r="BZ83" s="408"/>
      <c r="CA83" s="408"/>
      <c r="CB83" s="408"/>
      <c r="CC83" s="408"/>
      <c r="CD83" s="408"/>
      <c r="CE83" s="408"/>
      <c r="CF83" s="408"/>
      <c r="CG83" s="408"/>
      <c r="CH83" s="408"/>
      <c r="CI83" s="408"/>
      <c r="CJ83" s="409"/>
      <c r="CK83" s="410">
        <v>39422</v>
      </c>
      <c r="CL83" s="408"/>
      <c r="CM83" s="408"/>
      <c r="CN83" s="408"/>
      <c r="CO83" s="408"/>
      <c r="CP83" s="408"/>
      <c r="CQ83" s="408"/>
      <c r="CR83" s="408"/>
      <c r="CS83" s="408"/>
      <c r="CT83" s="408"/>
      <c r="CU83" s="408"/>
      <c r="CV83" s="408"/>
      <c r="CW83" s="408"/>
      <c r="CX83" s="408"/>
      <c r="CY83" s="408"/>
      <c r="CZ83" s="408"/>
      <c r="DA83" s="411"/>
    </row>
    <row r="84" spans="1:105" s="92" customFormat="1" ht="27" customHeight="1">
      <c r="A84" s="91"/>
      <c r="B84" s="1012" t="s">
        <v>209</v>
      </c>
      <c r="C84" s="1012"/>
      <c r="D84" s="1012"/>
      <c r="E84" s="1012"/>
      <c r="F84" s="1012"/>
      <c r="G84" s="1012"/>
      <c r="H84" s="1012"/>
      <c r="I84" s="1012"/>
      <c r="J84" s="1012"/>
      <c r="K84" s="1012"/>
      <c r="L84" s="1012"/>
      <c r="M84" s="1012"/>
      <c r="N84" s="1012"/>
      <c r="O84" s="1012"/>
      <c r="P84" s="1012"/>
      <c r="Q84" s="1012"/>
      <c r="R84" s="1012"/>
      <c r="S84" s="1012"/>
      <c r="T84" s="1012"/>
      <c r="U84" s="1012"/>
      <c r="V84" s="1012"/>
      <c r="W84" s="1012"/>
      <c r="X84" s="1012"/>
      <c r="Y84" s="1012"/>
      <c r="Z84" s="1012"/>
      <c r="AA84" s="1012"/>
      <c r="AB84" s="1012"/>
      <c r="AC84" s="1012"/>
      <c r="AD84" s="1012"/>
      <c r="AE84" s="1012"/>
      <c r="AF84" s="1012"/>
      <c r="AG84" s="1012"/>
      <c r="AH84" s="1012"/>
      <c r="AI84" s="1012"/>
      <c r="AJ84" s="1012"/>
      <c r="AK84" s="1012"/>
      <c r="AL84" s="1012"/>
      <c r="AM84" s="1012"/>
      <c r="AN84" s="1012"/>
      <c r="AO84" s="1012"/>
      <c r="AP84" s="1012"/>
      <c r="AQ84" s="1012"/>
      <c r="AR84" s="1012"/>
      <c r="AS84" s="1012"/>
      <c r="AT84" s="1012"/>
      <c r="AU84" s="1012"/>
      <c r="AV84" s="1012"/>
      <c r="AW84" s="1012"/>
      <c r="AX84" s="1012"/>
      <c r="AY84" s="1012"/>
      <c r="AZ84" s="1012"/>
      <c r="BA84" s="1012"/>
      <c r="BB84" s="1012"/>
      <c r="BC84" s="1012"/>
      <c r="BD84" s="1012"/>
      <c r="BE84" s="1012"/>
      <c r="BF84" s="1012"/>
      <c r="BG84" s="1012"/>
      <c r="BH84" s="1012"/>
      <c r="BI84" s="1012"/>
      <c r="BJ84" s="1012"/>
      <c r="BK84" s="1012"/>
      <c r="BL84" s="1013"/>
      <c r="BM84" s="981">
        <v>4500</v>
      </c>
      <c r="BN84" s="982"/>
      <c r="BO84" s="982"/>
      <c r="BP84" s="982"/>
      <c r="BQ84" s="982"/>
      <c r="BR84" s="982"/>
      <c r="BS84" s="983"/>
      <c r="BT84" s="986">
        <v>100208</v>
      </c>
      <c r="BU84" s="987"/>
      <c r="BV84" s="987"/>
      <c r="BW84" s="987"/>
      <c r="BX84" s="987"/>
      <c r="BY84" s="987"/>
      <c r="BZ84" s="987"/>
      <c r="CA84" s="987"/>
      <c r="CB84" s="987"/>
      <c r="CC84" s="987"/>
      <c r="CD84" s="987"/>
      <c r="CE84" s="987"/>
      <c r="CF84" s="987"/>
      <c r="CG84" s="987"/>
      <c r="CH84" s="987"/>
      <c r="CI84" s="987"/>
      <c r="CJ84" s="988"/>
      <c r="CK84" s="986">
        <v>98410</v>
      </c>
      <c r="CL84" s="987"/>
      <c r="CM84" s="987"/>
      <c r="CN84" s="987"/>
      <c r="CO84" s="987"/>
      <c r="CP84" s="987"/>
      <c r="CQ84" s="987"/>
      <c r="CR84" s="987"/>
      <c r="CS84" s="987"/>
      <c r="CT84" s="987"/>
      <c r="CU84" s="987"/>
      <c r="CV84" s="987"/>
      <c r="CW84" s="987"/>
      <c r="CX84" s="987"/>
      <c r="CY84" s="987"/>
      <c r="CZ84" s="987"/>
      <c r="DA84" s="988"/>
    </row>
    <row r="85" spans="1:105" s="71" customFormat="1" ht="27" customHeight="1">
      <c r="A85" s="77"/>
      <c r="B85" s="1015" t="s">
        <v>210</v>
      </c>
      <c r="C85" s="1015"/>
      <c r="D85" s="1015"/>
      <c r="E85" s="1015"/>
      <c r="F85" s="1015"/>
      <c r="G85" s="1015"/>
      <c r="H85" s="1015"/>
      <c r="I85" s="1015"/>
      <c r="J85" s="1015"/>
      <c r="K85" s="1015"/>
      <c r="L85" s="1015"/>
      <c r="M85" s="1015"/>
      <c r="N85" s="1015"/>
      <c r="O85" s="1015"/>
      <c r="P85" s="1015"/>
      <c r="Q85" s="1015"/>
      <c r="R85" s="1015"/>
      <c r="S85" s="1015"/>
      <c r="T85" s="1015"/>
      <c r="U85" s="1015"/>
      <c r="V85" s="1015"/>
      <c r="W85" s="1015"/>
      <c r="X85" s="1015"/>
      <c r="Y85" s="1015"/>
      <c r="Z85" s="1015"/>
      <c r="AA85" s="1015"/>
      <c r="AB85" s="1015"/>
      <c r="AC85" s="1015"/>
      <c r="AD85" s="1015"/>
      <c r="AE85" s="1015"/>
      <c r="AF85" s="1015"/>
      <c r="AG85" s="1015"/>
      <c r="AH85" s="1015"/>
      <c r="AI85" s="1015"/>
      <c r="AJ85" s="1015"/>
      <c r="AK85" s="1015"/>
      <c r="AL85" s="1015"/>
      <c r="AM85" s="1015"/>
      <c r="AN85" s="1015"/>
      <c r="AO85" s="1015"/>
      <c r="AP85" s="1015"/>
      <c r="AQ85" s="1015"/>
      <c r="AR85" s="1015"/>
      <c r="AS85" s="1015"/>
      <c r="AT85" s="1015"/>
      <c r="AU85" s="1015"/>
      <c r="AV85" s="1015"/>
      <c r="AW85" s="1015"/>
      <c r="AX85" s="1015"/>
      <c r="AY85" s="1015"/>
      <c r="AZ85" s="1015"/>
      <c r="BA85" s="1015"/>
      <c r="BB85" s="1015"/>
      <c r="BC85" s="1015"/>
      <c r="BD85" s="1015"/>
      <c r="BE85" s="1015"/>
      <c r="BF85" s="1015"/>
      <c r="BG85" s="1015"/>
      <c r="BH85" s="1015"/>
      <c r="BI85" s="1015"/>
      <c r="BJ85" s="1015"/>
      <c r="BK85" s="1015"/>
      <c r="BL85" s="1016"/>
      <c r="BM85" s="454">
        <v>4490</v>
      </c>
      <c r="BN85" s="1017"/>
      <c r="BO85" s="1017"/>
      <c r="BP85" s="1017"/>
      <c r="BQ85" s="1017"/>
      <c r="BR85" s="1017"/>
      <c r="BS85" s="1018"/>
      <c r="BT85" s="991">
        <v>893</v>
      </c>
      <c r="BU85" s="508"/>
      <c r="BV85" s="508"/>
      <c r="BW85" s="508"/>
      <c r="BX85" s="508"/>
      <c r="BY85" s="508"/>
      <c r="BZ85" s="508"/>
      <c r="CA85" s="508"/>
      <c r="CB85" s="508"/>
      <c r="CC85" s="508"/>
      <c r="CD85" s="508"/>
      <c r="CE85" s="508"/>
      <c r="CF85" s="508"/>
      <c r="CG85" s="508"/>
      <c r="CH85" s="508"/>
      <c r="CI85" s="508"/>
      <c r="CJ85" s="509"/>
      <c r="CK85" s="507">
        <f>-9461</f>
        <v>-9461</v>
      </c>
      <c r="CL85" s="508"/>
      <c r="CM85" s="508"/>
      <c r="CN85" s="508"/>
      <c r="CO85" s="508"/>
      <c r="CP85" s="508"/>
      <c r="CQ85" s="508"/>
      <c r="CR85" s="508"/>
      <c r="CS85" s="508"/>
      <c r="CT85" s="508"/>
      <c r="CU85" s="508"/>
      <c r="CV85" s="508"/>
      <c r="CW85" s="508"/>
      <c r="CX85" s="508"/>
      <c r="CY85" s="508"/>
      <c r="CZ85" s="508"/>
      <c r="DA85" s="992"/>
    </row>
    <row r="86" spans="1:105" s="71" customFormat="1" ht="3" customHeight="1" thickBot="1">
      <c r="A86" s="93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6"/>
      <c r="BM86" s="93"/>
      <c r="BN86" s="176"/>
      <c r="BO86" s="176"/>
      <c r="BP86" s="176"/>
      <c r="BQ86" s="176"/>
      <c r="BR86" s="176"/>
      <c r="BS86" s="177"/>
      <c r="BT86" s="81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3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4"/>
    </row>
    <row r="87" spans="1:105" s="71" customFormat="1" ht="20.100000000000001" customHeight="1">
      <c r="A87" s="70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</row>
    <row r="88" spans="1:105" s="71" customFormat="1">
      <c r="A88" s="70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C88" s="75"/>
      <c r="BD88" s="75"/>
      <c r="BF88" s="140" t="s">
        <v>72</v>
      </c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</row>
    <row r="89" spans="1:105" s="139" customFormat="1" ht="12">
      <c r="A89" s="139" t="s">
        <v>73</v>
      </c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E89" s="417" t="s">
        <v>398</v>
      </c>
      <c r="AF89" s="417"/>
      <c r="AG89" s="417"/>
      <c r="AH89" s="417"/>
      <c r="AI89" s="417"/>
      <c r="AJ89" s="417"/>
      <c r="AK89" s="417"/>
      <c r="AL89" s="417"/>
      <c r="AM89" s="417"/>
      <c r="AN89" s="417"/>
      <c r="AO89" s="417"/>
      <c r="AP89" s="417"/>
      <c r="AQ89" s="417"/>
      <c r="AR89" s="417"/>
      <c r="AS89" s="417"/>
      <c r="AT89" s="417"/>
      <c r="AU89" s="417"/>
      <c r="AV89" s="417"/>
      <c r="AW89" s="417"/>
      <c r="AX89" s="417"/>
      <c r="AY89" s="417"/>
      <c r="AZ89" s="417"/>
      <c r="BF89" s="94" t="s">
        <v>74</v>
      </c>
      <c r="BP89" s="417"/>
      <c r="BQ89" s="417"/>
      <c r="BR89" s="417"/>
      <c r="BS89" s="417"/>
      <c r="BT89" s="417"/>
      <c r="BU89" s="417"/>
      <c r="BV89" s="417"/>
      <c r="BW89" s="417"/>
      <c r="BX89" s="417"/>
      <c r="BY89" s="417"/>
      <c r="BZ89" s="417"/>
      <c r="CA89" s="417"/>
      <c r="CB89" s="417"/>
      <c r="CC89" s="417"/>
      <c r="CD89" s="417"/>
      <c r="CF89" s="417" t="s">
        <v>399</v>
      </c>
      <c r="CG89" s="417"/>
      <c r="CH89" s="417"/>
      <c r="CI89" s="417"/>
      <c r="CJ89" s="417"/>
      <c r="CK89" s="417"/>
      <c r="CL89" s="417"/>
      <c r="CM89" s="417"/>
      <c r="CN89" s="417"/>
      <c r="CO89" s="417"/>
      <c r="CP89" s="417"/>
      <c r="CQ89" s="417"/>
      <c r="CR89" s="417"/>
      <c r="CS89" s="417"/>
      <c r="CT89" s="417"/>
      <c r="CU89" s="417"/>
      <c r="CV89" s="417"/>
      <c r="CW89" s="417"/>
      <c r="CX89" s="417"/>
      <c r="CY89" s="417"/>
      <c r="CZ89" s="417"/>
      <c r="DA89" s="417"/>
    </row>
    <row r="90" spans="1:105" s="23" customFormat="1" ht="9.75">
      <c r="O90" s="1014" t="s">
        <v>75</v>
      </c>
      <c r="P90" s="1014"/>
      <c r="Q90" s="1014"/>
      <c r="R90" s="1014"/>
      <c r="S90" s="1014"/>
      <c r="T90" s="1014"/>
      <c r="U90" s="1014"/>
      <c r="V90" s="1014"/>
      <c r="W90" s="1014"/>
      <c r="X90" s="1014"/>
      <c r="Y90" s="1014"/>
      <c r="Z90" s="1014"/>
      <c r="AA90" s="1014"/>
      <c r="AB90" s="1014"/>
      <c r="AC90" s="1014"/>
      <c r="AE90" s="1014" t="s">
        <v>76</v>
      </c>
      <c r="AF90" s="1014"/>
      <c r="AG90" s="1014"/>
      <c r="AH90" s="1014"/>
      <c r="AI90" s="1014"/>
      <c r="AJ90" s="1014"/>
      <c r="AK90" s="1014"/>
      <c r="AL90" s="1014"/>
      <c r="AM90" s="1014"/>
      <c r="AN90" s="1014"/>
      <c r="AO90" s="1014"/>
      <c r="AP90" s="1014"/>
      <c r="AQ90" s="1014"/>
      <c r="AR90" s="1014"/>
      <c r="AS90" s="1014"/>
      <c r="AT90" s="1014"/>
      <c r="AU90" s="1014"/>
      <c r="AV90" s="1014"/>
      <c r="AW90" s="1014"/>
      <c r="AX90" s="1014"/>
      <c r="AY90" s="1014"/>
      <c r="AZ90" s="1014"/>
      <c r="BA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1014" t="s">
        <v>75</v>
      </c>
      <c r="BQ90" s="1014"/>
      <c r="BR90" s="1014"/>
      <c r="BS90" s="1014"/>
      <c r="BT90" s="1014"/>
      <c r="BU90" s="1014"/>
      <c r="BV90" s="1014"/>
      <c r="BW90" s="1014"/>
      <c r="BX90" s="1014"/>
      <c r="BY90" s="1014"/>
      <c r="BZ90" s="1014"/>
      <c r="CA90" s="1014"/>
      <c r="CB90" s="1014"/>
      <c r="CC90" s="1014"/>
      <c r="CD90" s="1014"/>
      <c r="CF90" s="1014" t="s">
        <v>76</v>
      </c>
      <c r="CG90" s="1014"/>
      <c r="CH90" s="1014"/>
      <c r="CI90" s="1014"/>
      <c r="CJ90" s="1014"/>
      <c r="CK90" s="1014"/>
      <c r="CL90" s="1014"/>
      <c r="CM90" s="1014"/>
      <c r="CN90" s="1014"/>
      <c r="CO90" s="1014"/>
      <c r="CP90" s="1014"/>
      <c r="CQ90" s="1014"/>
      <c r="CR90" s="1014"/>
      <c r="CS90" s="1014"/>
      <c r="CT90" s="1014"/>
      <c r="CU90" s="1014"/>
      <c r="CV90" s="1014"/>
      <c r="CW90" s="1014"/>
      <c r="CX90" s="1014"/>
      <c r="CY90" s="1014"/>
      <c r="CZ90" s="1014"/>
      <c r="DA90" s="1014"/>
    </row>
    <row r="91" spans="1:105" ht="6" customHeight="1"/>
    <row r="92" spans="1:105" s="139" customFormat="1" ht="12.75" customHeight="1">
      <c r="B92" s="414" t="s">
        <v>77</v>
      </c>
      <c r="C92" s="414"/>
      <c r="D92" s="415" t="s">
        <v>625</v>
      </c>
      <c r="E92" s="415"/>
      <c r="F92" s="415"/>
      <c r="G92" s="415"/>
      <c r="H92" s="701" t="s">
        <v>77</v>
      </c>
      <c r="I92" s="701"/>
      <c r="J92" s="415" t="s">
        <v>400</v>
      </c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4">
        <v>20</v>
      </c>
      <c r="AB92" s="414"/>
      <c r="AC92" s="414"/>
      <c r="AD92" s="414"/>
      <c r="AE92" s="418" t="s">
        <v>359</v>
      </c>
      <c r="AF92" s="418"/>
      <c r="AG92" s="418"/>
      <c r="AH92" s="139" t="s">
        <v>9</v>
      </c>
      <c r="AL92" s="10"/>
    </row>
    <row r="94" spans="1:105" s="23" customFormat="1" ht="9.75"/>
    <row r="95" spans="1:105" s="23" customFormat="1" ht="9.75"/>
    <row r="96" spans="1:105" s="23" customFormat="1" ht="9.75"/>
  </sheetData>
  <mergeCells count="330">
    <mergeCell ref="B92:C92"/>
    <mergeCell ref="D92:G92"/>
    <mergeCell ref="H92:I92"/>
    <mergeCell ref="J92:Z92"/>
    <mergeCell ref="AA92:AD92"/>
    <mergeCell ref="AE92:AG92"/>
    <mergeCell ref="O89:AC89"/>
    <mergeCell ref="AE89:AZ89"/>
    <mergeCell ref="BP89:CD89"/>
    <mergeCell ref="CF89:DA89"/>
    <mergeCell ref="O90:AC90"/>
    <mergeCell ref="AE90:AZ90"/>
    <mergeCell ref="BP90:CD90"/>
    <mergeCell ref="CF90:DA90"/>
    <mergeCell ref="B84:BL84"/>
    <mergeCell ref="BM84:BS84"/>
    <mergeCell ref="BT84:CJ84"/>
    <mergeCell ref="CK84:DA84"/>
    <mergeCell ref="B85:BL85"/>
    <mergeCell ref="BM85:BS85"/>
    <mergeCell ref="BT85:CJ85"/>
    <mergeCell ref="CK85:DA85"/>
    <mergeCell ref="B83:BL83"/>
    <mergeCell ref="BM83:BS83"/>
    <mergeCell ref="BT83:CJ83"/>
    <mergeCell ref="CK83:DA83"/>
    <mergeCell ref="B81:BL81"/>
    <mergeCell ref="BM81:BS81"/>
    <mergeCell ref="BT81:BU81"/>
    <mergeCell ref="BV81:CH81"/>
    <mergeCell ref="CI81:CJ81"/>
    <mergeCell ref="CK81:DA81"/>
    <mergeCell ref="B80:BL80"/>
    <mergeCell ref="BM80:BS80"/>
    <mergeCell ref="BT80:BU80"/>
    <mergeCell ref="BV80:CH80"/>
    <mergeCell ref="CI80:CJ80"/>
    <mergeCell ref="CK80:CL80"/>
    <mergeCell ref="CM80:CY80"/>
    <mergeCell ref="CZ80:DA80"/>
    <mergeCell ref="B82:BL82"/>
    <mergeCell ref="BM82:BS82"/>
    <mergeCell ref="BT82:CJ82"/>
    <mergeCell ref="CK82:DA82"/>
    <mergeCell ref="CZ78:DA78"/>
    <mergeCell ref="B79:BL79"/>
    <mergeCell ref="BM79:BS79"/>
    <mergeCell ref="BT79:BU79"/>
    <mergeCell ref="BV79:CH79"/>
    <mergeCell ref="CI79:CJ79"/>
    <mergeCell ref="CK79:CL79"/>
    <mergeCell ref="CM79:CY79"/>
    <mergeCell ref="CZ79:DA79"/>
    <mergeCell ref="B77:BL77"/>
    <mergeCell ref="B78:BL78"/>
    <mergeCell ref="BM78:BS78"/>
    <mergeCell ref="BT78:BU78"/>
    <mergeCell ref="BV78:CH78"/>
    <mergeCell ref="CI78:CJ78"/>
    <mergeCell ref="CM75:CY75"/>
    <mergeCell ref="CZ75:DA75"/>
    <mergeCell ref="B76:BL76"/>
    <mergeCell ref="BM76:BS77"/>
    <mergeCell ref="BT76:BU77"/>
    <mergeCell ref="BV76:CH77"/>
    <mergeCell ref="CI76:CJ77"/>
    <mergeCell ref="CK76:CL77"/>
    <mergeCell ref="CM76:CY77"/>
    <mergeCell ref="CZ76:DA77"/>
    <mergeCell ref="B75:BL75"/>
    <mergeCell ref="BM75:BS75"/>
    <mergeCell ref="BT75:BU75"/>
    <mergeCell ref="BV75:CH75"/>
    <mergeCell ref="CI75:CJ75"/>
    <mergeCell ref="CK75:CL75"/>
    <mergeCell ref="CK78:CL78"/>
    <mergeCell ref="CM78:CY78"/>
    <mergeCell ref="A72:BL74"/>
    <mergeCell ref="BM72:BS74"/>
    <mergeCell ref="BW72:CH72"/>
    <mergeCell ref="CN72:CY72"/>
    <mergeCell ref="BW73:CH73"/>
    <mergeCell ref="CN73:CY73"/>
    <mergeCell ref="B67:BL67"/>
    <mergeCell ref="BM67:BS67"/>
    <mergeCell ref="BT67:CJ67"/>
    <mergeCell ref="CK67:DA67"/>
    <mergeCell ref="B68:BL68"/>
    <mergeCell ref="BM68:BS68"/>
    <mergeCell ref="BT68:CJ68"/>
    <mergeCell ref="CK68:DA68"/>
    <mergeCell ref="B65:BL65"/>
    <mergeCell ref="BM65:BS65"/>
    <mergeCell ref="BT65:CJ65"/>
    <mergeCell ref="CK65:DA65"/>
    <mergeCell ref="B66:BL66"/>
    <mergeCell ref="BM66:BS66"/>
    <mergeCell ref="BT66:CJ66"/>
    <mergeCell ref="CK66:DA66"/>
    <mergeCell ref="B61:BL61"/>
    <mergeCell ref="BM61:BS62"/>
    <mergeCell ref="BT61:CJ62"/>
    <mergeCell ref="CK61:DA62"/>
    <mergeCell ref="B62:BL62"/>
    <mergeCell ref="B63:BL63"/>
    <mergeCell ref="BM63:BS64"/>
    <mergeCell ref="BT63:CJ64"/>
    <mergeCell ref="CK63:DA64"/>
    <mergeCell ref="B64:BL64"/>
    <mergeCell ref="B60:BL60"/>
    <mergeCell ref="BM60:BS60"/>
    <mergeCell ref="BT60:BU60"/>
    <mergeCell ref="BV60:CH60"/>
    <mergeCell ref="CI60:CJ60"/>
    <mergeCell ref="CK60:CL60"/>
    <mergeCell ref="CM60:CY60"/>
    <mergeCell ref="CZ60:DA60"/>
    <mergeCell ref="B59:BL59"/>
    <mergeCell ref="BM59:BS59"/>
    <mergeCell ref="BT59:BU59"/>
    <mergeCell ref="BV59:CH59"/>
    <mergeCell ref="CI59:CJ59"/>
    <mergeCell ref="CK59:CL59"/>
    <mergeCell ref="B58:BL58"/>
    <mergeCell ref="BM58:BS58"/>
    <mergeCell ref="BT58:BU58"/>
    <mergeCell ref="BV58:CH58"/>
    <mergeCell ref="CI58:CJ58"/>
    <mergeCell ref="CK58:CL58"/>
    <mergeCell ref="CM58:CY58"/>
    <mergeCell ref="CZ58:DA58"/>
    <mergeCell ref="CM59:CY59"/>
    <mergeCell ref="CZ59:DA59"/>
    <mergeCell ref="CZ56:DA56"/>
    <mergeCell ref="B57:BL57"/>
    <mergeCell ref="BM57:BS57"/>
    <mergeCell ref="BT57:BU57"/>
    <mergeCell ref="BV57:CH57"/>
    <mergeCell ref="CI57:CJ57"/>
    <mergeCell ref="CK57:CL57"/>
    <mergeCell ref="CM57:CY57"/>
    <mergeCell ref="CZ57:DA57"/>
    <mergeCell ref="B55:BL55"/>
    <mergeCell ref="B56:BL56"/>
    <mergeCell ref="BM56:BS56"/>
    <mergeCell ref="BT56:BU56"/>
    <mergeCell ref="BV56:CH56"/>
    <mergeCell ref="CI56:CJ56"/>
    <mergeCell ref="CM53:CY53"/>
    <mergeCell ref="CZ53:DA53"/>
    <mergeCell ref="B54:BL54"/>
    <mergeCell ref="BM54:BS55"/>
    <mergeCell ref="BT54:BU55"/>
    <mergeCell ref="BV54:CH55"/>
    <mergeCell ref="CI54:CJ55"/>
    <mergeCell ref="CK54:CL55"/>
    <mergeCell ref="CM54:CY55"/>
    <mergeCell ref="CZ54:DA55"/>
    <mergeCell ref="B53:BL53"/>
    <mergeCell ref="BM53:BS53"/>
    <mergeCell ref="BT53:BU53"/>
    <mergeCell ref="BV53:CH53"/>
    <mergeCell ref="CI53:CJ53"/>
    <mergeCell ref="CK53:CL53"/>
    <mergeCell ref="CK56:CL56"/>
    <mergeCell ref="CM56:CY56"/>
    <mergeCell ref="A50:BL52"/>
    <mergeCell ref="BM50:BS52"/>
    <mergeCell ref="BW50:CH50"/>
    <mergeCell ref="CN50:CY50"/>
    <mergeCell ref="BW51:CH51"/>
    <mergeCell ref="CN51:CY51"/>
    <mergeCell ref="B48:BL48"/>
    <mergeCell ref="BM48:BS48"/>
    <mergeCell ref="BT48:CJ48"/>
    <mergeCell ref="CK48:DA48"/>
    <mergeCell ref="B49:BL49"/>
    <mergeCell ref="BM49:BS49"/>
    <mergeCell ref="BT49:CJ49"/>
    <mergeCell ref="CK49:DA49"/>
    <mergeCell ref="B46:BL46"/>
    <mergeCell ref="BM46:BS46"/>
    <mergeCell ref="BT46:CJ46"/>
    <mergeCell ref="CK46:DA46"/>
    <mergeCell ref="B47:BL47"/>
    <mergeCell ref="BM47:BS47"/>
    <mergeCell ref="BT47:CJ47"/>
    <mergeCell ref="CK47:DA47"/>
    <mergeCell ref="B42:BL42"/>
    <mergeCell ref="BM42:BS43"/>
    <mergeCell ref="BT42:CJ43"/>
    <mergeCell ref="CK42:DA43"/>
    <mergeCell ref="B43:BL43"/>
    <mergeCell ref="B44:BL44"/>
    <mergeCell ref="BM44:BS45"/>
    <mergeCell ref="BT44:CJ45"/>
    <mergeCell ref="CK44:DA45"/>
    <mergeCell ref="B45:BL45"/>
    <mergeCell ref="A39:BL41"/>
    <mergeCell ref="BM39:BS41"/>
    <mergeCell ref="BW39:CH39"/>
    <mergeCell ref="CN39:CY39"/>
    <mergeCell ref="BW40:CF40"/>
    <mergeCell ref="CN40:CX40"/>
    <mergeCell ref="CM34:CY34"/>
    <mergeCell ref="CZ34:DA34"/>
    <mergeCell ref="B35:BL35"/>
    <mergeCell ref="BM35:BS35"/>
    <mergeCell ref="BT35:CJ35"/>
    <mergeCell ref="CK35:CL35"/>
    <mergeCell ref="CM35:CY35"/>
    <mergeCell ref="CZ35:DA35"/>
    <mergeCell ref="B34:BL34"/>
    <mergeCell ref="BM34:BS34"/>
    <mergeCell ref="BT34:BU34"/>
    <mergeCell ref="BV34:CH34"/>
    <mergeCell ref="CI34:CJ34"/>
    <mergeCell ref="CK34:CL34"/>
    <mergeCell ref="CM32:CY32"/>
    <mergeCell ref="CZ32:DA32"/>
    <mergeCell ref="B33:BL33"/>
    <mergeCell ref="BM33:BS33"/>
    <mergeCell ref="BT33:BU33"/>
    <mergeCell ref="BV33:CH33"/>
    <mergeCell ref="CI33:CJ33"/>
    <mergeCell ref="CK33:CL33"/>
    <mergeCell ref="CM33:CY33"/>
    <mergeCell ref="CZ33:DA33"/>
    <mergeCell ref="B32:BL32"/>
    <mergeCell ref="BM32:BS32"/>
    <mergeCell ref="BT32:BU32"/>
    <mergeCell ref="BV32:CH32"/>
    <mergeCell ref="CI32:CJ32"/>
    <mergeCell ref="CK32:CL32"/>
    <mergeCell ref="B30:BL30"/>
    <mergeCell ref="BM30:BS30"/>
    <mergeCell ref="BT30:BU30"/>
    <mergeCell ref="BV30:CH30"/>
    <mergeCell ref="CI30:CJ30"/>
    <mergeCell ref="CK30:CL30"/>
    <mergeCell ref="CM30:CY30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CZ31:DA31"/>
    <mergeCell ref="B28:BL28"/>
    <mergeCell ref="B29:BL29"/>
    <mergeCell ref="BM29:BS29"/>
    <mergeCell ref="BT29:BU29"/>
    <mergeCell ref="BV29:CH29"/>
    <mergeCell ref="CI29:CJ29"/>
    <mergeCell ref="CM26:CY26"/>
    <mergeCell ref="CZ26:DA26"/>
    <mergeCell ref="B27:BL27"/>
    <mergeCell ref="BM27:BS28"/>
    <mergeCell ref="BT27:BU28"/>
    <mergeCell ref="BV27:CH28"/>
    <mergeCell ref="CI27:CJ28"/>
    <mergeCell ref="CK27:CL28"/>
    <mergeCell ref="CM27:CY28"/>
    <mergeCell ref="CZ27:DA28"/>
    <mergeCell ref="CK29:CL29"/>
    <mergeCell ref="CM29:CY29"/>
    <mergeCell ref="CZ29:DA29"/>
    <mergeCell ref="B25:BL25"/>
    <mergeCell ref="BM25:BS25"/>
    <mergeCell ref="BT25:CJ25"/>
    <mergeCell ref="CK25:DA25"/>
    <mergeCell ref="B26:BL26"/>
    <mergeCell ref="BM26:BS26"/>
    <mergeCell ref="BT26:BU26"/>
    <mergeCell ref="BV26:CH26"/>
    <mergeCell ref="CI26:CJ26"/>
    <mergeCell ref="CK26:CL26"/>
    <mergeCell ref="B23:BL23"/>
    <mergeCell ref="BM23:BS23"/>
    <mergeCell ref="BT23:CJ23"/>
    <mergeCell ref="CK23:DA23"/>
    <mergeCell ref="B24:BL24"/>
    <mergeCell ref="BM24:BS24"/>
    <mergeCell ref="BT24:CJ24"/>
    <mergeCell ref="CK24:DA24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A14:BL16"/>
    <mergeCell ref="BM14:BS16"/>
    <mergeCell ref="BW14:CH14"/>
    <mergeCell ref="CN14:CY14"/>
    <mergeCell ref="BW15:CH15"/>
    <mergeCell ref="CN15:CY15"/>
    <mergeCell ref="A10:BA10"/>
    <mergeCell ref="BB10:CC10"/>
    <mergeCell ref="CG10:CP11"/>
    <mergeCell ref="CQ10:CZ11"/>
    <mergeCell ref="A11:BM11"/>
    <mergeCell ref="CG12:CZ12"/>
    <mergeCell ref="N7:BU7"/>
    <mergeCell ref="CG7:CZ7"/>
    <mergeCell ref="CG8:CZ8"/>
    <mergeCell ref="A9:S9"/>
    <mergeCell ref="T9:BU9"/>
    <mergeCell ref="CG9:CZ9"/>
    <mergeCell ref="A3:CF3"/>
    <mergeCell ref="AD4:BD4"/>
    <mergeCell ref="CG4:CZ4"/>
    <mergeCell ref="CG5:CZ5"/>
    <mergeCell ref="CG6:CL6"/>
    <mergeCell ref="CM6:CT6"/>
    <mergeCell ref="CU6:CZ6"/>
  </mergeCells>
  <pageMargins left="0.7" right="0.7" top="0.75" bottom="0.75" header="0.3" footer="0.3"/>
  <pageSetup paperSize="9" scale="98" orientation="portrait" verticalDpi="0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109"/>
  <sheetViews>
    <sheetView view="pageBreakPreview" zoomScale="80" zoomScaleNormal="100" zoomScaleSheetLayoutView="80" workbookViewId="0">
      <selection activeCell="DT96" sqref="DT96:EN96"/>
    </sheetView>
  </sheetViews>
  <sheetFormatPr defaultColWidth="0.85546875" defaultRowHeight="12" customHeight="1"/>
  <cols>
    <col min="1" max="16384" width="0.85546875" style="266"/>
  </cols>
  <sheetData>
    <row r="1" spans="1:163" s="97" customFormat="1" ht="11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163" s="97" customFormat="1" ht="15">
      <c r="AG2" s="552" t="s">
        <v>464</v>
      </c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2"/>
      <c r="BC2" s="552"/>
      <c r="BD2" s="552"/>
      <c r="BE2" s="552"/>
      <c r="BF2" s="552"/>
      <c r="BG2" s="552"/>
      <c r="BH2" s="552"/>
      <c r="BI2" s="552"/>
      <c r="BJ2" s="552"/>
      <c r="BK2" s="552"/>
      <c r="BL2" s="552"/>
      <c r="BM2" s="552"/>
      <c r="BN2" s="552"/>
      <c r="BO2" s="552"/>
      <c r="BP2" s="552"/>
      <c r="BQ2" s="552"/>
      <c r="BR2" s="552"/>
      <c r="BS2" s="552"/>
      <c r="BT2" s="552"/>
      <c r="BU2" s="552"/>
      <c r="BV2" s="552"/>
      <c r="BW2" s="552"/>
      <c r="BX2" s="552"/>
      <c r="BY2" s="552"/>
      <c r="BZ2" s="552"/>
      <c r="CA2" s="552"/>
      <c r="CB2" s="552"/>
      <c r="CC2" s="552"/>
      <c r="CD2" s="552"/>
      <c r="CE2" s="552"/>
      <c r="CF2" s="552"/>
      <c r="CG2" s="552"/>
      <c r="CH2" s="552"/>
      <c r="CI2" s="552"/>
      <c r="CJ2" s="552"/>
      <c r="CK2" s="552"/>
      <c r="CL2" s="552"/>
      <c r="CM2" s="552"/>
      <c r="CN2" s="552"/>
      <c r="CO2" s="552"/>
      <c r="CP2" s="552"/>
      <c r="CQ2" s="552"/>
      <c r="CR2" s="552"/>
      <c r="CS2" s="552"/>
      <c r="CT2" s="552"/>
      <c r="CU2" s="552"/>
      <c r="CV2" s="552"/>
      <c r="CW2" s="552"/>
      <c r="CX2" s="552"/>
      <c r="CY2" s="552"/>
      <c r="CZ2" s="552"/>
      <c r="DA2" s="552"/>
      <c r="DB2" s="552"/>
      <c r="DC2" s="552"/>
      <c r="DD2" s="552"/>
      <c r="DE2" s="552"/>
      <c r="DF2" s="552"/>
      <c r="DG2" s="552"/>
      <c r="DH2" s="552"/>
      <c r="DI2" s="552"/>
      <c r="DJ2" s="552"/>
      <c r="DK2" s="552"/>
      <c r="DL2" s="552"/>
      <c r="DM2" s="236"/>
      <c r="DN2" s="236"/>
      <c r="DO2" s="236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</row>
    <row r="3" spans="1:163" s="97" customFormat="1" ht="15.75" thickBot="1"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6"/>
      <c r="BG3" s="6"/>
      <c r="BH3" s="6"/>
      <c r="BI3" s="6"/>
      <c r="BJ3" s="895" t="s">
        <v>358</v>
      </c>
      <c r="BK3" s="895"/>
      <c r="BL3" s="895"/>
      <c r="BM3" s="895"/>
      <c r="BN3" s="895"/>
      <c r="BO3" s="895"/>
      <c r="BP3" s="895"/>
      <c r="BQ3" s="895"/>
      <c r="BR3" s="895"/>
      <c r="BS3" s="895"/>
      <c r="BT3" s="895"/>
      <c r="BU3" s="895"/>
      <c r="BV3" s="895"/>
      <c r="BW3" s="895"/>
      <c r="BX3" s="895"/>
      <c r="BY3" s="895"/>
      <c r="BZ3" s="895"/>
      <c r="CA3" s="895"/>
      <c r="CB3" s="895"/>
      <c r="CC3" s="895"/>
      <c r="CD3" s="895"/>
      <c r="CE3" s="895"/>
      <c r="CF3" s="895"/>
      <c r="CG3" s="895"/>
      <c r="CH3" s="895"/>
      <c r="CI3" s="895"/>
      <c r="CJ3" s="895"/>
      <c r="CK3" s="43"/>
      <c r="CL3" s="43"/>
      <c r="CM3" s="43"/>
      <c r="CN3" s="43"/>
      <c r="CO3" s="43"/>
      <c r="CP3" s="43"/>
      <c r="CQ3" s="43"/>
      <c r="CR3" s="43"/>
      <c r="CS3" s="42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EL3" s="556" t="s">
        <v>10</v>
      </c>
      <c r="EM3" s="557"/>
      <c r="EN3" s="557"/>
      <c r="EO3" s="557"/>
      <c r="EP3" s="557"/>
      <c r="EQ3" s="557"/>
      <c r="ER3" s="557"/>
      <c r="ES3" s="557"/>
      <c r="ET3" s="557"/>
      <c r="EU3" s="557"/>
      <c r="EV3" s="557"/>
      <c r="EW3" s="557"/>
      <c r="EX3" s="557"/>
      <c r="EY3" s="557"/>
      <c r="EZ3" s="557"/>
      <c r="FA3" s="557"/>
      <c r="FB3" s="557"/>
      <c r="FC3" s="557"/>
      <c r="FD3" s="557"/>
      <c r="FE3" s="558"/>
    </row>
    <row r="4" spans="1:163" s="97" customFormat="1" ht="14.25"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247"/>
      <c r="CT4" s="247"/>
      <c r="CU4" s="247"/>
      <c r="CV4" s="414" t="s">
        <v>11</v>
      </c>
      <c r="CW4" s="414"/>
      <c r="CX4" s="414"/>
      <c r="CY4" s="414"/>
      <c r="CZ4" s="414"/>
      <c r="DA4" s="414"/>
      <c r="DB4" s="414"/>
      <c r="DC4" s="414"/>
      <c r="DD4" s="414"/>
      <c r="DE4" s="414"/>
      <c r="DF4" s="414"/>
      <c r="DG4" s="414"/>
      <c r="DH4" s="414"/>
      <c r="DI4" s="414"/>
      <c r="DJ4" s="414"/>
      <c r="DK4" s="414"/>
      <c r="DL4" s="414"/>
      <c r="DM4" s="414"/>
      <c r="DN4" s="414"/>
      <c r="DO4" s="414"/>
      <c r="DP4" s="414"/>
      <c r="DQ4" s="414"/>
      <c r="DR4" s="414"/>
      <c r="DS4" s="414"/>
      <c r="DT4" s="414"/>
      <c r="DU4" s="414"/>
      <c r="DV4" s="414"/>
      <c r="DW4" s="414"/>
      <c r="DX4" s="414"/>
      <c r="DY4" s="414"/>
      <c r="DZ4" s="414"/>
      <c r="EA4" s="414"/>
      <c r="EB4" s="414"/>
      <c r="EC4" s="414"/>
      <c r="ED4" s="414"/>
      <c r="EE4" s="414"/>
      <c r="EF4" s="414"/>
      <c r="EG4" s="414"/>
      <c r="EH4" s="414"/>
      <c r="EI4" s="414"/>
      <c r="EJ4" s="414"/>
      <c r="EL4" s="1019" t="s">
        <v>177</v>
      </c>
      <c r="EM4" s="1020"/>
      <c r="EN4" s="1020"/>
      <c r="EO4" s="1020"/>
      <c r="EP4" s="1020"/>
      <c r="EQ4" s="1020"/>
      <c r="ER4" s="1020"/>
      <c r="ES4" s="1020"/>
      <c r="ET4" s="1020"/>
      <c r="EU4" s="1020"/>
      <c r="EV4" s="1020"/>
      <c r="EW4" s="1020"/>
      <c r="EX4" s="1020"/>
      <c r="EY4" s="1020"/>
      <c r="EZ4" s="1020"/>
      <c r="FA4" s="1020"/>
      <c r="FB4" s="1020"/>
      <c r="FC4" s="1020"/>
      <c r="FD4" s="1020"/>
      <c r="FE4" s="1021"/>
    </row>
    <row r="5" spans="1:163" s="98" customFormat="1" ht="14.25" customHeight="1"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414" t="s">
        <v>13</v>
      </c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414"/>
      <c r="DA5" s="414"/>
      <c r="DB5" s="414"/>
      <c r="DC5" s="414"/>
      <c r="DD5" s="414"/>
      <c r="DE5" s="414"/>
      <c r="DF5" s="414"/>
      <c r="DG5" s="414"/>
      <c r="DH5" s="414"/>
      <c r="DI5" s="414"/>
      <c r="DJ5" s="414"/>
      <c r="DK5" s="414"/>
      <c r="DL5" s="414"/>
      <c r="DM5" s="414"/>
      <c r="DN5" s="414"/>
      <c r="DO5" s="414"/>
      <c r="DP5" s="414"/>
      <c r="DQ5" s="414"/>
      <c r="DR5" s="414"/>
      <c r="DS5" s="414"/>
      <c r="DT5" s="414"/>
      <c r="DU5" s="414"/>
      <c r="DV5" s="414"/>
      <c r="DW5" s="414"/>
      <c r="DX5" s="414"/>
      <c r="DY5" s="414"/>
      <c r="DZ5" s="414"/>
      <c r="EA5" s="414"/>
      <c r="EB5" s="414"/>
      <c r="EC5" s="414"/>
      <c r="ED5" s="414"/>
      <c r="EE5" s="414"/>
      <c r="EF5" s="414"/>
      <c r="EG5" s="414"/>
      <c r="EH5" s="414"/>
      <c r="EI5" s="414"/>
      <c r="EJ5" s="414"/>
      <c r="EL5" s="1022" t="s">
        <v>359</v>
      </c>
      <c r="EM5" s="404"/>
      <c r="EN5" s="404"/>
      <c r="EO5" s="404"/>
      <c r="EP5" s="404"/>
      <c r="EQ5" s="405"/>
      <c r="ER5" s="403" t="s">
        <v>360</v>
      </c>
      <c r="ES5" s="404"/>
      <c r="ET5" s="404"/>
      <c r="EU5" s="404"/>
      <c r="EV5" s="404"/>
      <c r="EW5" s="404"/>
      <c r="EX5" s="404"/>
      <c r="EY5" s="405"/>
      <c r="EZ5" s="403" t="s">
        <v>361</v>
      </c>
      <c r="FA5" s="404"/>
      <c r="FB5" s="404"/>
      <c r="FC5" s="404"/>
      <c r="FD5" s="404"/>
      <c r="FE5" s="928"/>
    </row>
    <row r="6" spans="1:163" s="98" customFormat="1" ht="14.25" customHeight="1">
      <c r="A6" s="247" t="s">
        <v>14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705" t="s">
        <v>362</v>
      </c>
      <c r="AB6" s="705"/>
      <c r="AC6" s="705"/>
      <c r="AD6" s="705"/>
      <c r="AE6" s="705"/>
      <c r="AF6" s="705"/>
      <c r="AG6" s="705"/>
      <c r="AH6" s="705"/>
      <c r="AI6" s="705"/>
      <c r="AJ6" s="705"/>
      <c r="AK6" s="705"/>
      <c r="AL6" s="705"/>
      <c r="AM6" s="705"/>
      <c r="AN6" s="705"/>
      <c r="AO6" s="705"/>
      <c r="AP6" s="705"/>
      <c r="AQ6" s="705"/>
      <c r="AR6" s="705"/>
      <c r="AS6" s="705"/>
      <c r="AT6" s="705"/>
      <c r="AU6" s="705"/>
      <c r="AV6" s="705"/>
      <c r="AW6" s="705"/>
      <c r="AX6" s="705"/>
      <c r="AY6" s="705"/>
      <c r="AZ6" s="705"/>
      <c r="BA6" s="705"/>
      <c r="BB6" s="705"/>
      <c r="BC6" s="705"/>
      <c r="BD6" s="705"/>
      <c r="BE6" s="705"/>
      <c r="BF6" s="705"/>
      <c r="BG6" s="705"/>
      <c r="BH6" s="705"/>
      <c r="BI6" s="705"/>
      <c r="BJ6" s="705"/>
      <c r="BK6" s="705"/>
      <c r="BL6" s="705"/>
      <c r="BM6" s="705"/>
      <c r="BN6" s="705"/>
      <c r="BO6" s="705"/>
      <c r="BP6" s="705"/>
      <c r="BQ6" s="705"/>
      <c r="BR6" s="705"/>
      <c r="BS6" s="705"/>
      <c r="BT6" s="705"/>
      <c r="BU6" s="705"/>
      <c r="BV6" s="705"/>
      <c r="BW6" s="705"/>
      <c r="BX6" s="705"/>
      <c r="BY6" s="705"/>
      <c r="BZ6" s="705"/>
      <c r="CA6" s="705"/>
      <c r="CB6" s="705"/>
      <c r="CC6" s="705"/>
      <c r="CD6" s="705"/>
      <c r="CE6" s="705"/>
      <c r="CF6" s="705"/>
      <c r="CG6" s="705"/>
      <c r="CH6" s="705"/>
      <c r="CI6" s="705"/>
      <c r="CJ6" s="705"/>
      <c r="CK6" s="705"/>
      <c r="CL6" s="705"/>
      <c r="CM6" s="705"/>
      <c r="CN6" s="705"/>
      <c r="CO6" s="705"/>
      <c r="CP6" s="705"/>
      <c r="CQ6" s="705"/>
      <c r="CR6" s="705"/>
      <c r="CS6" s="705"/>
      <c r="CT6" s="705"/>
      <c r="CU6" s="705"/>
      <c r="CV6" s="275"/>
      <c r="CW6" s="275"/>
      <c r="CX6" s="275"/>
      <c r="CY6" s="275"/>
      <c r="CZ6" s="275"/>
      <c r="DA6" s="275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1028" t="s">
        <v>15</v>
      </c>
      <c r="EA6" s="1028"/>
      <c r="EB6" s="1028"/>
      <c r="EC6" s="1028"/>
      <c r="ED6" s="1028"/>
      <c r="EE6" s="1028"/>
      <c r="EF6" s="1028"/>
      <c r="EG6" s="1028"/>
      <c r="EH6" s="1028"/>
      <c r="EI6" s="1028"/>
      <c r="EJ6" s="1028"/>
      <c r="EL6" s="1022" t="s">
        <v>363</v>
      </c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928"/>
    </row>
    <row r="7" spans="1:163" s="98" customFormat="1" ht="14.25" customHeight="1">
      <c r="A7" s="247" t="s">
        <v>16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DG7" s="414" t="s">
        <v>17</v>
      </c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  <c r="EC7" s="414"/>
      <c r="ED7" s="414"/>
      <c r="EE7" s="414"/>
      <c r="EF7" s="414"/>
      <c r="EG7" s="414"/>
      <c r="EH7" s="414"/>
      <c r="EI7" s="414"/>
      <c r="EJ7" s="414"/>
      <c r="EL7" s="1022" t="s">
        <v>364</v>
      </c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928"/>
    </row>
    <row r="8" spans="1:163" s="98" customFormat="1" ht="24.75" customHeight="1">
      <c r="A8" s="699" t="s">
        <v>124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251"/>
      <c r="W8" s="251"/>
      <c r="X8" s="251"/>
      <c r="Y8" s="251"/>
      <c r="Z8" s="251"/>
      <c r="AA8" s="251"/>
      <c r="AB8" s="251"/>
      <c r="AC8" s="251"/>
      <c r="AD8" s="1029" t="s">
        <v>365</v>
      </c>
      <c r="AE8" s="1029"/>
      <c r="AF8" s="1029"/>
      <c r="AG8" s="1029"/>
      <c r="AH8" s="1029"/>
      <c r="AI8" s="1029"/>
      <c r="AJ8" s="1029"/>
      <c r="AK8" s="1029"/>
      <c r="AL8" s="1029"/>
      <c r="AM8" s="1029"/>
      <c r="AN8" s="1029"/>
      <c r="AO8" s="1029"/>
      <c r="AP8" s="1029"/>
      <c r="AQ8" s="1029"/>
      <c r="AR8" s="1029"/>
      <c r="AS8" s="1029"/>
      <c r="AT8" s="1029"/>
      <c r="AU8" s="1029"/>
      <c r="AV8" s="1029"/>
      <c r="AW8" s="1029"/>
      <c r="AX8" s="1029"/>
      <c r="AY8" s="1029"/>
      <c r="AZ8" s="1029"/>
      <c r="BA8" s="1029"/>
      <c r="BB8" s="1029"/>
      <c r="BC8" s="1029"/>
      <c r="BD8" s="1029"/>
      <c r="BE8" s="1029"/>
      <c r="BF8" s="1029"/>
      <c r="BG8" s="1029"/>
      <c r="BH8" s="1029"/>
      <c r="BI8" s="1029"/>
      <c r="BJ8" s="1029"/>
      <c r="BK8" s="1029"/>
      <c r="BL8" s="1029"/>
      <c r="BM8" s="1029"/>
      <c r="BN8" s="1029"/>
      <c r="BO8" s="1029"/>
      <c r="BP8" s="1029"/>
      <c r="BQ8" s="1029"/>
      <c r="BR8" s="1029"/>
      <c r="BS8" s="1029"/>
      <c r="BT8" s="1029"/>
      <c r="BU8" s="1029"/>
      <c r="BV8" s="1029"/>
      <c r="BW8" s="1029"/>
      <c r="BX8" s="1029"/>
      <c r="BY8" s="1029"/>
      <c r="BZ8" s="1029"/>
      <c r="CA8" s="1029"/>
      <c r="CB8" s="1029"/>
      <c r="CC8" s="1029"/>
      <c r="CD8" s="1029"/>
      <c r="CE8" s="1029"/>
      <c r="CF8" s="1029"/>
      <c r="CG8" s="1029"/>
      <c r="CH8" s="1029"/>
      <c r="CI8" s="1029"/>
      <c r="CJ8" s="1029"/>
      <c r="CK8" s="1029"/>
      <c r="CL8" s="1029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1030" t="s">
        <v>125</v>
      </c>
      <c r="EA8" s="1030"/>
      <c r="EB8" s="1030"/>
      <c r="EC8" s="1030"/>
      <c r="ED8" s="1030"/>
      <c r="EE8" s="1030"/>
      <c r="EF8" s="1030"/>
      <c r="EG8" s="1030"/>
      <c r="EH8" s="1030"/>
      <c r="EI8" s="1030"/>
      <c r="EJ8" s="1030"/>
      <c r="EL8" s="1022" t="s">
        <v>366</v>
      </c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928"/>
    </row>
    <row r="9" spans="1:163" s="98" customFormat="1" ht="14.25">
      <c r="A9" s="10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277"/>
      <c r="BB9" s="206"/>
      <c r="BC9" s="206"/>
      <c r="BD9" s="206"/>
      <c r="BE9" s="206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8"/>
      <c r="DK9" s="238"/>
      <c r="DL9" s="278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L9" s="1023" t="s">
        <v>367</v>
      </c>
      <c r="EM9" s="481"/>
      <c r="EN9" s="481"/>
      <c r="EO9" s="481"/>
      <c r="EP9" s="481"/>
      <c r="EQ9" s="481"/>
      <c r="ER9" s="481"/>
      <c r="ES9" s="481"/>
      <c r="ET9" s="481"/>
      <c r="EU9" s="482"/>
      <c r="EV9" s="480" t="s">
        <v>368</v>
      </c>
      <c r="EW9" s="481"/>
      <c r="EX9" s="481"/>
      <c r="EY9" s="481"/>
      <c r="EZ9" s="481"/>
      <c r="FA9" s="481"/>
      <c r="FB9" s="481"/>
      <c r="FC9" s="481"/>
      <c r="FD9" s="481"/>
      <c r="FE9" s="921"/>
    </row>
    <row r="10" spans="1:163" s="98" customFormat="1" ht="14.25" customHeight="1">
      <c r="A10" s="536" t="s">
        <v>369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414" t="s">
        <v>23</v>
      </c>
      <c r="DT10" s="414"/>
      <c r="DU10" s="414"/>
      <c r="DV10" s="414"/>
      <c r="DW10" s="414"/>
      <c r="DX10" s="414"/>
      <c r="DY10" s="414"/>
      <c r="DZ10" s="414"/>
      <c r="EA10" s="414"/>
      <c r="EB10" s="414"/>
      <c r="EC10" s="414"/>
      <c r="ED10" s="414"/>
      <c r="EE10" s="414"/>
      <c r="EF10" s="414"/>
      <c r="EG10" s="414"/>
      <c r="EH10" s="414"/>
      <c r="EI10" s="414"/>
      <c r="EJ10" s="414"/>
      <c r="EL10" s="1024"/>
      <c r="EM10" s="452"/>
      <c r="EN10" s="452"/>
      <c r="EO10" s="452"/>
      <c r="EP10" s="452"/>
      <c r="EQ10" s="452"/>
      <c r="ER10" s="452"/>
      <c r="ES10" s="452"/>
      <c r="ET10" s="452"/>
      <c r="EU10" s="453"/>
      <c r="EV10" s="451"/>
      <c r="EW10" s="452"/>
      <c r="EX10" s="452"/>
      <c r="EY10" s="452"/>
      <c r="EZ10" s="452"/>
      <c r="FA10" s="452"/>
      <c r="FB10" s="452"/>
      <c r="FC10" s="452"/>
      <c r="FD10" s="452"/>
      <c r="FE10" s="922"/>
    </row>
    <row r="11" spans="1:163" s="98" customFormat="1" ht="15" customHeight="1" thickBot="1">
      <c r="A11" s="206" t="s">
        <v>178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DB11" s="414" t="s">
        <v>25</v>
      </c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4"/>
      <c r="EB11" s="414"/>
      <c r="EC11" s="414"/>
      <c r="ED11" s="414"/>
      <c r="EE11" s="414"/>
      <c r="EF11" s="414"/>
      <c r="EG11" s="414"/>
      <c r="EH11" s="414"/>
      <c r="EI11" s="414"/>
      <c r="EJ11" s="414"/>
      <c r="EL11" s="1025">
        <v>384</v>
      </c>
      <c r="EM11" s="1026"/>
      <c r="EN11" s="1026"/>
      <c r="EO11" s="1026"/>
      <c r="EP11" s="1026"/>
      <c r="EQ11" s="1026"/>
      <c r="ER11" s="1026"/>
      <c r="ES11" s="1026"/>
      <c r="ET11" s="1026"/>
      <c r="EU11" s="1026"/>
      <c r="EV11" s="1026"/>
      <c r="EW11" s="1026"/>
      <c r="EX11" s="1026"/>
      <c r="EY11" s="1026"/>
      <c r="EZ11" s="1026"/>
      <c r="FA11" s="1026"/>
      <c r="FB11" s="1026"/>
      <c r="FC11" s="1026"/>
      <c r="FD11" s="1026"/>
      <c r="FE11" s="1027"/>
    </row>
    <row r="12" spans="1:163" s="97" customFormat="1" ht="13.5" customHeight="1">
      <c r="A12" s="1031"/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  <c r="N12" s="1031"/>
      <c r="O12" s="1031"/>
      <c r="P12" s="1031"/>
      <c r="Q12" s="1031"/>
      <c r="R12" s="1031"/>
      <c r="S12" s="1031"/>
      <c r="T12" s="1031"/>
      <c r="U12" s="1031"/>
      <c r="V12" s="1031"/>
      <c r="W12" s="1031"/>
      <c r="X12" s="1031"/>
      <c r="Y12" s="1031"/>
      <c r="Z12" s="1031"/>
      <c r="AA12" s="1031"/>
      <c r="AB12" s="1031"/>
      <c r="AC12" s="1031"/>
      <c r="AD12" s="1031"/>
      <c r="AE12" s="1031"/>
      <c r="AF12" s="1031"/>
      <c r="AG12" s="1031"/>
      <c r="AH12" s="1031"/>
      <c r="AI12" s="1031"/>
      <c r="AJ12" s="1031"/>
      <c r="AK12" s="1031"/>
      <c r="AL12" s="1031"/>
      <c r="AM12" s="1031"/>
      <c r="AN12" s="1031"/>
      <c r="AO12" s="1031"/>
      <c r="AP12" s="1031"/>
      <c r="AQ12" s="1031"/>
      <c r="AR12" s="1031"/>
      <c r="AS12" s="1031"/>
      <c r="AT12" s="1031"/>
      <c r="AU12" s="1031"/>
      <c r="AV12" s="1031"/>
      <c r="AW12" s="1031"/>
      <c r="AX12" s="1031"/>
      <c r="AY12" s="1031"/>
      <c r="AZ12" s="1031"/>
      <c r="BA12" s="1031"/>
      <c r="BB12" s="1031"/>
      <c r="BC12" s="1031"/>
      <c r="BD12" s="1031"/>
      <c r="BE12" s="1031"/>
      <c r="BF12" s="1031"/>
      <c r="BG12" s="1031"/>
      <c r="BH12" s="1031"/>
      <c r="BI12" s="1031"/>
      <c r="BJ12" s="1031"/>
      <c r="BK12" s="1031"/>
      <c r="BL12" s="1031"/>
      <c r="BM12" s="1031"/>
      <c r="BN12" s="1031"/>
      <c r="BO12" s="1031"/>
      <c r="BP12" s="1031"/>
      <c r="BQ12" s="1031"/>
      <c r="BR12" s="1031"/>
      <c r="BS12" s="1031"/>
      <c r="BT12" s="1031"/>
      <c r="BU12" s="1031"/>
      <c r="BV12" s="1031"/>
      <c r="BW12" s="1031"/>
      <c r="BX12" s="1031"/>
      <c r="BY12" s="1031"/>
      <c r="BZ12" s="1031"/>
      <c r="CA12" s="1031"/>
      <c r="CB12" s="1031"/>
      <c r="CC12" s="1031"/>
      <c r="CD12" s="1031"/>
      <c r="CE12" s="1031"/>
      <c r="CF12" s="1031"/>
      <c r="CG12" s="1031"/>
      <c r="CH12" s="1031"/>
      <c r="CI12" s="1031"/>
      <c r="CJ12" s="1031"/>
      <c r="CK12" s="1031"/>
      <c r="CL12" s="1031"/>
      <c r="CM12" s="1031"/>
      <c r="CN12" s="1031"/>
      <c r="CO12" s="1031"/>
      <c r="CP12" s="1031"/>
      <c r="CQ12" s="1031"/>
      <c r="CR12" s="1031"/>
      <c r="CS12" s="1031"/>
      <c r="CT12" s="1031"/>
      <c r="CU12" s="1031"/>
      <c r="CV12" s="1031"/>
      <c r="CW12" s="1031"/>
      <c r="CX12" s="1031"/>
      <c r="CY12" s="1031"/>
      <c r="CZ12" s="1031"/>
      <c r="DA12" s="1031"/>
      <c r="DB12" s="1031"/>
      <c r="DC12" s="1031"/>
      <c r="DD12" s="1031"/>
      <c r="DE12" s="1031"/>
      <c r="DF12" s="1031"/>
      <c r="DG12" s="1031"/>
      <c r="DH12" s="1031"/>
      <c r="DI12" s="1031"/>
      <c r="DJ12" s="1031"/>
      <c r="DK12" s="1031"/>
      <c r="DL12" s="1031"/>
      <c r="DM12" s="1031"/>
      <c r="DN12" s="1031"/>
      <c r="DO12" s="1031"/>
      <c r="DP12" s="1031"/>
      <c r="DQ12" s="1031"/>
      <c r="DR12" s="1031"/>
      <c r="DS12" s="1031"/>
      <c r="DT12" s="1031"/>
      <c r="DU12" s="1031"/>
      <c r="DV12" s="1031"/>
      <c r="DW12" s="1031"/>
      <c r="DX12" s="1031"/>
      <c r="DY12" s="1031"/>
      <c r="DZ12" s="1031"/>
      <c r="EA12" s="1031"/>
      <c r="EB12" s="1031"/>
      <c r="EC12" s="1031"/>
      <c r="ED12" s="1031"/>
      <c r="EE12" s="1031"/>
      <c r="EF12" s="1031"/>
      <c r="EG12" s="1031"/>
      <c r="EH12" s="1031"/>
      <c r="EI12" s="1031"/>
      <c r="EJ12" s="1031"/>
      <c r="EK12" s="1031"/>
      <c r="EL12" s="1031"/>
      <c r="EM12" s="1031"/>
      <c r="EN12" s="1031"/>
      <c r="EO12" s="1031"/>
      <c r="EP12" s="1031"/>
      <c r="EQ12" s="1031"/>
      <c r="ER12" s="1031"/>
      <c r="ES12" s="1031"/>
      <c r="ET12" s="1031"/>
      <c r="EU12" s="1031"/>
      <c r="EV12" s="1031"/>
      <c r="EW12" s="1031"/>
      <c r="EX12" s="1031"/>
      <c r="EY12" s="1031"/>
      <c r="EZ12" s="1031"/>
      <c r="FA12" s="1031"/>
      <c r="FB12" s="1031"/>
      <c r="FC12" s="1031"/>
      <c r="FD12" s="1031"/>
      <c r="FE12" s="1031"/>
      <c r="FF12" s="1031"/>
      <c r="FG12" s="1031"/>
    </row>
    <row r="13" spans="1:163" s="97" customFormat="1"/>
    <row r="14" spans="1:163" s="99" customFormat="1" ht="15">
      <c r="A14" s="1032" t="s">
        <v>211</v>
      </c>
      <c r="B14" s="1032"/>
      <c r="C14" s="1032"/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2"/>
      <c r="AC14" s="1032"/>
      <c r="AD14" s="1032"/>
      <c r="AE14" s="1032"/>
      <c r="AF14" s="1032"/>
      <c r="AG14" s="1032"/>
      <c r="AH14" s="1032"/>
      <c r="AI14" s="1032"/>
      <c r="AJ14" s="1032"/>
      <c r="AK14" s="1032"/>
      <c r="AL14" s="1032"/>
      <c r="AM14" s="1032"/>
      <c r="AN14" s="1032"/>
      <c r="AO14" s="1032"/>
      <c r="AP14" s="1032"/>
      <c r="AQ14" s="1032"/>
      <c r="AR14" s="1032"/>
      <c r="AS14" s="1032"/>
      <c r="AT14" s="1032"/>
      <c r="AU14" s="1032"/>
      <c r="AV14" s="1032"/>
      <c r="AW14" s="1032"/>
      <c r="AX14" s="1032"/>
      <c r="AY14" s="1032"/>
      <c r="AZ14" s="1032"/>
      <c r="BA14" s="1032"/>
      <c r="BB14" s="1032"/>
      <c r="BC14" s="1032"/>
      <c r="BD14" s="1032"/>
      <c r="BE14" s="1032"/>
      <c r="BF14" s="1032"/>
      <c r="BG14" s="1032"/>
      <c r="BH14" s="1032"/>
      <c r="BI14" s="1032"/>
      <c r="BJ14" s="1032"/>
      <c r="BK14" s="1032"/>
      <c r="BL14" s="1032"/>
      <c r="BM14" s="1032"/>
      <c r="BN14" s="1032"/>
      <c r="BO14" s="1032"/>
      <c r="BP14" s="1032"/>
      <c r="BQ14" s="1032"/>
      <c r="BR14" s="1032"/>
      <c r="BS14" s="1032"/>
      <c r="BT14" s="1032"/>
      <c r="BU14" s="1032"/>
      <c r="BV14" s="1032"/>
      <c r="BW14" s="1032"/>
      <c r="BX14" s="1032"/>
      <c r="BY14" s="1032"/>
      <c r="BZ14" s="1032"/>
      <c r="CA14" s="1032"/>
      <c r="CB14" s="1032"/>
      <c r="CC14" s="1032"/>
      <c r="CD14" s="1032"/>
      <c r="CE14" s="1032"/>
      <c r="CF14" s="1032"/>
      <c r="CG14" s="1032"/>
      <c r="CH14" s="1032"/>
      <c r="CI14" s="1032"/>
      <c r="CJ14" s="1032"/>
      <c r="CK14" s="1032"/>
      <c r="CL14" s="1032"/>
      <c r="CM14" s="1032"/>
      <c r="CN14" s="1032"/>
      <c r="CO14" s="1032"/>
      <c r="CP14" s="1032"/>
      <c r="CQ14" s="1032"/>
      <c r="CR14" s="1032"/>
      <c r="CS14" s="1032"/>
      <c r="CT14" s="1032"/>
      <c r="CU14" s="1032"/>
      <c r="CV14" s="1032"/>
      <c r="CW14" s="1032"/>
      <c r="CX14" s="1032"/>
      <c r="CY14" s="1032"/>
      <c r="CZ14" s="1032"/>
      <c r="DA14" s="1032"/>
      <c r="DB14" s="1032"/>
      <c r="DC14" s="1032"/>
      <c r="DD14" s="1032"/>
      <c r="DE14" s="1032"/>
      <c r="DF14" s="1032"/>
      <c r="DG14" s="1032"/>
      <c r="DH14" s="1032"/>
      <c r="DI14" s="1032"/>
      <c r="DJ14" s="1032"/>
      <c r="DK14" s="1032"/>
      <c r="DL14" s="1032"/>
      <c r="DM14" s="1032"/>
      <c r="DN14" s="1032"/>
      <c r="DO14" s="1032"/>
      <c r="DP14" s="1032"/>
      <c r="DQ14" s="1032"/>
      <c r="DR14" s="1032"/>
      <c r="DS14" s="1032"/>
      <c r="DT14" s="1032"/>
      <c r="DU14" s="1032"/>
      <c r="DV14" s="1032"/>
      <c r="DW14" s="1032"/>
      <c r="DX14" s="1032"/>
      <c r="DY14" s="1032"/>
      <c r="DZ14" s="1032"/>
      <c r="EA14" s="1032"/>
      <c r="EB14" s="1032"/>
      <c r="EC14" s="1032"/>
      <c r="ED14" s="1032"/>
      <c r="EE14" s="1032"/>
      <c r="EF14" s="1032"/>
      <c r="EG14" s="1032"/>
      <c r="EH14" s="1032"/>
      <c r="EI14" s="1032"/>
      <c r="EJ14" s="1032"/>
      <c r="EK14" s="1032"/>
      <c r="EL14" s="1032"/>
      <c r="EM14" s="1032"/>
      <c r="EN14" s="1032"/>
      <c r="EO14" s="1032"/>
      <c r="EP14" s="1032"/>
      <c r="EQ14" s="1032"/>
      <c r="ER14" s="1032"/>
      <c r="ES14" s="1032"/>
      <c r="ET14" s="1032"/>
      <c r="EU14" s="1032"/>
      <c r="EV14" s="1032"/>
      <c r="EW14" s="1032"/>
      <c r="EX14" s="1032"/>
      <c r="EY14" s="1032"/>
      <c r="EZ14" s="1032"/>
      <c r="FA14" s="1032"/>
      <c r="FB14" s="1032"/>
      <c r="FC14" s="1032"/>
      <c r="FD14" s="1032"/>
      <c r="FE14" s="1032"/>
      <c r="FF14" s="1032"/>
      <c r="FG14" s="1032"/>
    </row>
    <row r="15" spans="1:163" s="99" customFormat="1" ht="15">
      <c r="A15" s="1032" t="s">
        <v>212</v>
      </c>
      <c r="B15" s="1032"/>
      <c r="C15" s="1032"/>
      <c r="D15" s="1032"/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2"/>
      <c r="Q15" s="1032"/>
      <c r="R15" s="1032"/>
      <c r="S15" s="1032"/>
      <c r="T15" s="1032"/>
      <c r="U15" s="1032"/>
      <c r="V15" s="1032"/>
      <c r="W15" s="1032"/>
      <c r="X15" s="1032"/>
      <c r="Y15" s="1032"/>
      <c r="Z15" s="1032"/>
      <c r="AA15" s="1032"/>
      <c r="AB15" s="1032"/>
      <c r="AC15" s="1032"/>
      <c r="AD15" s="1032"/>
      <c r="AE15" s="1032"/>
      <c r="AF15" s="1032"/>
      <c r="AG15" s="1032"/>
      <c r="AH15" s="1032"/>
      <c r="AI15" s="1032"/>
      <c r="AJ15" s="1032"/>
      <c r="AK15" s="1032"/>
      <c r="AL15" s="1032"/>
      <c r="AM15" s="1032"/>
      <c r="AN15" s="1032"/>
      <c r="AO15" s="1032"/>
      <c r="AP15" s="1032"/>
      <c r="AQ15" s="1032"/>
      <c r="AR15" s="1032"/>
      <c r="AS15" s="1032"/>
      <c r="AT15" s="1032"/>
      <c r="AU15" s="1032"/>
      <c r="AV15" s="1032"/>
      <c r="AW15" s="1032"/>
      <c r="AX15" s="1032"/>
      <c r="AY15" s="1032"/>
      <c r="AZ15" s="1032"/>
      <c r="BA15" s="1032"/>
      <c r="BB15" s="1032"/>
      <c r="BC15" s="1032"/>
      <c r="BD15" s="1032"/>
      <c r="BE15" s="1032"/>
      <c r="BF15" s="1032"/>
      <c r="BG15" s="1032"/>
      <c r="BH15" s="1032"/>
      <c r="BI15" s="1032"/>
      <c r="BJ15" s="1032"/>
      <c r="BK15" s="1032"/>
      <c r="BL15" s="1032"/>
      <c r="BM15" s="1032"/>
      <c r="BN15" s="1032"/>
      <c r="BO15" s="1032"/>
      <c r="BP15" s="1032"/>
      <c r="BQ15" s="1032"/>
      <c r="BR15" s="1032"/>
      <c r="BS15" s="1032"/>
      <c r="BT15" s="1032"/>
      <c r="BU15" s="1032"/>
      <c r="BV15" s="1032"/>
      <c r="BW15" s="1032"/>
      <c r="BX15" s="1032"/>
      <c r="BY15" s="1032"/>
      <c r="BZ15" s="1032"/>
      <c r="CA15" s="1032"/>
      <c r="CB15" s="1032"/>
      <c r="CC15" s="1032"/>
      <c r="CD15" s="1032"/>
      <c r="CE15" s="1032"/>
      <c r="CF15" s="1032"/>
      <c r="CG15" s="1032"/>
      <c r="CH15" s="1032"/>
      <c r="CI15" s="1032"/>
      <c r="CJ15" s="1032"/>
      <c r="CK15" s="1032"/>
      <c r="CL15" s="1032"/>
      <c r="CM15" s="1032"/>
      <c r="CN15" s="1032"/>
      <c r="CO15" s="1032"/>
      <c r="CP15" s="1032"/>
      <c r="CQ15" s="1032"/>
      <c r="CR15" s="1032"/>
      <c r="CS15" s="1032"/>
      <c r="CT15" s="1032"/>
      <c r="CU15" s="1032"/>
      <c r="CV15" s="1032"/>
      <c r="CW15" s="1032"/>
      <c r="CX15" s="1032"/>
      <c r="CY15" s="1032"/>
      <c r="CZ15" s="1032"/>
      <c r="DA15" s="1032"/>
      <c r="DB15" s="1032"/>
      <c r="DC15" s="1032"/>
      <c r="DD15" s="1032"/>
      <c r="DE15" s="1032"/>
      <c r="DF15" s="1032"/>
      <c r="DG15" s="1032"/>
      <c r="DH15" s="1032"/>
      <c r="DI15" s="1032"/>
      <c r="DJ15" s="1032"/>
      <c r="DK15" s="1032"/>
      <c r="DL15" s="1032"/>
      <c r="DM15" s="1032"/>
      <c r="DN15" s="1032"/>
      <c r="DO15" s="1032"/>
      <c r="DP15" s="1032"/>
      <c r="DQ15" s="1032"/>
      <c r="DR15" s="1032"/>
      <c r="DS15" s="1032"/>
      <c r="DT15" s="1032"/>
      <c r="DU15" s="1032"/>
      <c r="DV15" s="1032"/>
      <c r="DW15" s="1032"/>
      <c r="DX15" s="1032"/>
      <c r="DY15" s="1032"/>
      <c r="DZ15" s="1032"/>
      <c r="EA15" s="1032"/>
      <c r="EB15" s="1032"/>
      <c r="EC15" s="1032"/>
      <c r="ED15" s="1032"/>
      <c r="EE15" s="1032"/>
      <c r="EF15" s="1032"/>
      <c r="EG15" s="1032"/>
      <c r="EH15" s="1032"/>
      <c r="EI15" s="1032"/>
      <c r="EJ15" s="1032"/>
      <c r="EK15" s="1032"/>
      <c r="EL15" s="1032"/>
      <c r="EM15" s="1032"/>
      <c r="EN15" s="1032"/>
      <c r="EO15" s="1032"/>
      <c r="EP15" s="1032"/>
      <c r="EQ15" s="1032"/>
      <c r="ER15" s="1032"/>
      <c r="ES15" s="1032"/>
      <c r="ET15" s="1032"/>
      <c r="EU15" s="1032"/>
      <c r="EV15" s="1032"/>
      <c r="EW15" s="1032"/>
      <c r="EX15" s="1032"/>
      <c r="EY15" s="1032"/>
      <c r="EZ15" s="1032"/>
      <c r="FA15" s="1032"/>
      <c r="FB15" s="1032"/>
      <c r="FC15" s="1032"/>
      <c r="FD15" s="1032"/>
      <c r="FE15" s="1032"/>
      <c r="FF15" s="1032"/>
      <c r="FG15" s="1032"/>
    </row>
    <row r="16" spans="1:163" s="99" customFormat="1" ht="15">
      <c r="A16" s="1032" t="s">
        <v>213</v>
      </c>
      <c r="B16" s="1032"/>
      <c r="C16" s="1032"/>
      <c r="D16" s="1032"/>
      <c r="E16" s="1032"/>
      <c r="F16" s="1032"/>
      <c r="G16" s="1032"/>
      <c r="H16" s="1032"/>
      <c r="I16" s="1032"/>
      <c r="J16" s="1032"/>
      <c r="K16" s="1032"/>
      <c r="L16" s="1032"/>
      <c r="M16" s="1032"/>
      <c r="N16" s="1032"/>
      <c r="O16" s="1032"/>
      <c r="P16" s="1032"/>
      <c r="Q16" s="1032"/>
      <c r="R16" s="1032"/>
      <c r="S16" s="1032"/>
      <c r="T16" s="1032"/>
      <c r="U16" s="1032"/>
      <c r="V16" s="1032"/>
      <c r="W16" s="1032"/>
      <c r="X16" s="1032"/>
      <c r="Y16" s="1032"/>
      <c r="Z16" s="1032"/>
      <c r="AA16" s="1032"/>
      <c r="AB16" s="1032"/>
      <c r="AC16" s="1032"/>
      <c r="AD16" s="1032"/>
      <c r="AE16" s="1032"/>
      <c r="AF16" s="1032"/>
      <c r="AG16" s="1032"/>
      <c r="AH16" s="1032"/>
      <c r="AI16" s="1032"/>
      <c r="AJ16" s="1032"/>
      <c r="AK16" s="1032"/>
      <c r="AL16" s="1032"/>
      <c r="AM16" s="1032"/>
      <c r="AN16" s="1032"/>
      <c r="AO16" s="1032"/>
      <c r="AP16" s="1032"/>
      <c r="AQ16" s="1032"/>
      <c r="AR16" s="1032"/>
      <c r="AS16" s="1032"/>
      <c r="AT16" s="1032"/>
      <c r="AU16" s="1032"/>
      <c r="AV16" s="1032"/>
      <c r="AW16" s="1032"/>
      <c r="AX16" s="1032"/>
      <c r="AY16" s="1032"/>
      <c r="AZ16" s="1032"/>
      <c r="BA16" s="1032"/>
      <c r="BB16" s="1032"/>
      <c r="BC16" s="1032"/>
      <c r="BD16" s="1032"/>
      <c r="BE16" s="1032"/>
      <c r="BF16" s="1032"/>
      <c r="BG16" s="1032"/>
      <c r="BH16" s="1032"/>
      <c r="BI16" s="1032"/>
      <c r="BJ16" s="1032"/>
      <c r="BK16" s="1032"/>
      <c r="BL16" s="1032"/>
      <c r="BM16" s="1032"/>
      <c r="BN16" s="1032"/>
      <c r="BO16" s="1032"/>
      <c r="BP16" s="1032"/>
      <c r="BQ16" s="1032"/>
      <c r="BR16" s="1032"/>
      <c r="BS16" s="1032"/>
      <c r="BT16" s="1032"/>
      <c r="BU16" s="1032"/>
      <c r="BV16" s="1032"/>
      <c r="BW16" s="1032"/>
      <c r="BX16" s="1032"/>
      <c r="BY16" s="1032"/>
      <c r="BZ16" s="1032"/>
      <c r="CA16" s="1032"/>
      <c r="CB16" s="1032"/>
      <c r="CC16" s="1032"/>
      <c r="CD16" s="1032"/>
      <c r="CE16" s="1032"/>
      <c r="CF16" s="1032"/>
      <c r="CG16" s="1032"/>
      <c r="CH16" s="1032"/>
      <c r="CI16" s="1032"/>
      <c r="CJ16" s="1032"/>
      <c r="CK16" s="1032"/>
      <c r="CL16" s="1032"/>
      <c r="CM16" s="1032"/>
      <c r="CN16" s="1032"/>
      <c r="CO16" s="1032"/>
      <c r="CP16" s="1032"/>
      <c r="CQ16" s="1032"/>
      <c r="CR16" s="1032"/>
      <c r="CS16" s="1032"/>
      <c r="CT16" s="1032"/>
      <c r="CU16" s="1032"/>
      <c r="CV16" s="1032"/>
      <c r="CW16" s="1032"/>
      <c r="CX16" s="1032"/>
      <c r="CY16" s="1032"/>
      <c r="CZ16" s="1032"/>
      <c r="DA16" s="1032"/>
      <c r="DB16" s="1032"/>
      <c r="DC16" s="1032"/>
      <c r="DD16" s="1032"/>
      <c r="DE16" s="1032"/>
      <c r="DF16" s="1032"/>
      <c r="DG16" s="1032"/>
      <c r="DH16" s="1032"/>
      <c r="DI16" s="1032"/>
      <c r="DJ16" s="1032"/>
      <c r="DK16" s="1032"/>
      <c r="DL16" s="1032"/>
      <c r="DM16" s="1032"/>
      <c r="DN16" s="1032"/>
      <c r="DO16" s="1032"/>
      <c r="DP16" s="1032"/>
      <c r="DQ16" s="1032"/>
      <c r="DR16" s="1032"/>
      <c r="DS16" s="1032"/>
      <c r="DT16" s="1032"/>
      <c r="DU16" s="1032"/>
      <c r="DV16" s="1032"/>
      <c r="DW16" s="1032"/>
      <c r="DX16" s="1032"/>
      <c r="DY16" s="1032"/>
      <c r="DZ16" s="1032"/>
      <c r="EA16" s="1032"/>
      <c r="EB16" s="1032"/>
      <c r="EC16" s="1032"/>
      <c r="ED16" s="1032"/>
      <c r="EE16" s="1032"/>
      <c r="EF16" s="1032"/>
      <c r="EG16" s="1032"/>
      <c r="EH16" s="1032"/>
      <c r="EI16" s="1032"/>
      <c r="EJ16" s="1032"/>
      <c r="EK16" s="1032"/>
      <c r="EL16" s="1032"/>
      <c r="EM16" s="1032"/>
      <c r="EN16" s="1032"/>
      <c r="EO16" s="1032"/>
      <c r="EP16" s="1032"/>
      <c r="EQ16" s="1032"/>
      <c r="ER16" s="1032"/>
      <c r="ES16" s="1032"/>
      <c r="ET16" s="1032"/>
      <c r="EU16" s="1032"/>
      <c r="EV16" s="1032"/>
      <c r="EW16" s="1032"/>
      <c r="EX16" s="1032"/>
      <c r="EY16" s="1032"/>
      <c r="EZ16" s="1032"/>
      <c r="FA16" s="1032"/>
      <c r="FB16" s="1032"/>
      <c r="FC16" s="1032"/>
      <c r="FD16" s="1032"/>
      <c r="FE16" s="1032"/>
      <c r="FF16" s="1032"/>
      <c r="FG16" s="1032"/>
    </row>
    <row r="17" spans="1:163" s="257" customFormat="1" ht="14.25" customHeight="1">
      <c r="FG17" s="100" t="s">
        <v>214</v>
      </c>
    </row>
    <row r="18" spans="1:163" s="101" customFormat="1" ht="14.25" customHeight="1">
      <c r="A18" s="1033" t="s">
        <v>127</v>
      </c>
      <c r="B18" s="1034"/>
      <c r="C18" s="1034"/>
      <c r="D18" s="1034"/>
      <c r="E18" s="1034"/>
      <c r="F18" s="1034"/>
      <c r="G18" s="1034"/>
      <c r="H18" s="1034"/>
      <c r="I18" s="1034"/>
      <c r="J18" s="1034"/>
      <c r="K18" s="1034"/>
      <c r="L18" s="1034"/>
      <c r="M18" s="1034"/>
      <c r="N18" s="1034"/>
      <c r="O18" s="1034"/>
      <c r="P18" s="1034"/>
      <c r="Q18" s="1034"/>
      <c r="R18" s="1035"/>
      <c r="S18" s="1033" t="s">
        <v>370</v>
      </c>
      <c r="T18" s="1034"/>
      <c r="U18" s="1034"/>
      <c r="V18" s="1034"/>
      <c r="W18" s="1034"/>
      <c r="X18" s="1034"/>
      <c r="Y18" s="1034"/>
      <c r="Z18" s="1034"/>
      <c r="AA18" s="1034"/>
      <c r="AB18" s="1034"/>
      <c r="AC18" s="1035"/>
      <c r="AD18" s="1033" t="s">
        <v>215</v>
      </c>
      <c r="AE18" s="1034"/>
      <c r="AF18" s="1034"/>
      <c r="AG18" s="1034"/>
      <c r="AH18" s="1034"/>
      <c r="AI18" s="1034"/>
      <c r="AJ18" s="1034"/>
      <c r="AK18" s="1034"/>
      <c r="AL18" s="1034"/>
      <c r="AM18" s="1034"/>
      <c r="AN18" s="1034"/>
      <c r="AO18" s="1034"/>
      <c r="AP18" s="1035"/>
      <c r="AQ18" s="1033" t="s">
        <v>216</v>
      </c>
      <c r="AR18" s="1034"/>
      <c r="AS18" s="1034"/>
      <c r="AT18" s="1034"/>
      <c r="AU18" s="1034"/>
      <c r="AV18" s="1034"/>
      <c r="AW18" s="1034"/>
      <c r="AX18" s="1034"/>
      <c r="AY18" s="1034"/>
      <c r="AZ18" s="1034"/>
      <c r="BA18" s="1034"/>
      <c r="BB18" s="1034"/>
      <c r="BC18" s="1034"/>
      <c r="BD18" s="1034"/>
      <c r="BE18" s="1034"/>
      <c r="BF18" s="1034"/>
      <c r="BG18" s="1034"/>
      <c r="BH18" s="1034"/>
      <c r="BI18" s="1034"/>
      <c r="BJ18" s="1034"/>
      <c r="BK18" s="1034"/>
      <c r="BL18" s="1035"/>
      <c r="BM18" s="1042" t="s">
        <v>217</v>
      </c>
      <c r="BN18" s="1043"/>
      <c r="BO18" s="1043"/>
      <c r="BP18" s="1043"/>
      <c r="BQ18" s="1043"/>
      <c r="BR18" s="1043"/>
      <c r="BS18" s="1043"/>
      <c r="BT18" s="1043"/>
      <c r="BU18" s="1043"/>
      <c r="BV18" s="1043"/>
      <c r="BW18" s="1043"/>
      <c r="BX18" s="1043"/>
      <c r="BY18" s="1043"/>
      <c r="BZ18" s="1043"/>
      <c r="CA18" s="1043"/>
      <c r="CB18" s="1043"/>
      <c r="CC18" s="1043"/>
      <c r="CD18" s="1043"/>
      <c r="CE18" s="1043"/>
      <c r="CF18" s="1043"/>
      <c r="CG18" s="1043"/>
      <c r="CH18" s="1043"/>
      <c r="CI18" s="1043"/>
      <c r="CJ18" s="1043"/>
      <c r="CK18" s="1043"/>
      <c r="CL18" s="1043"/>
      <c r="CM18" s="1043"/>
      <c r="CN18" s="1043"/>
      <c r="CO18" s="1043"/>
      <c r="CP18" s="1043"/>
      <c r="CQ18" s="1043"/>
      <c r="CR18" s="1043"/>
      <c r="CS18" s="1043"/>
      <c r="CT18" s="1043"/>
      <c r="CU18" s="1043"/>
      <c r="CV18" s="1043"/>
      <c r="CW18" s="1043"/>
      <c r="CX18" s="1043"/>
      <c r="CY18" s="1043"/>
      <c r="CZ18" s="1043"/>
      <c r="DA18" s="1043"/>
      <c r="DB18" s="1043"/>
      <c r="DC18" s="1043"/>
      <c r="DD18" s="1043"/>
      <c r="DE18" s="1043"/>
      <c r="DF18" s="1043"/>
      <c r="DG18" s="1043"/>
      <c r="DH18" s="1043"/>
      <c r="DI18" s="1043"/>
      <c r="DJ18" s="1043"/>
      <c r="DK18" s="1043"/>
      <c r="DL18" s="1043"/>
      <c r="DM18" s="1043"/>
      <c r="DN18" s="1043"/>
      <c r="DO18" s="1043"/>
      <c r="DP18" s="1043"/>
      <c r="DQ18" s="1043"/>
      <c r="DR18" s="1043"/>
      <c r="DS18" s="1043"/>
      <c r="DT18" s="1043"/>
      <c r="DU18" s="1043"/>
      <c r="DV18" s="1043"/>
      <c r="DW18" s="1043"/>
      <c r="DX18" s="1043"/>
      <c r="DY18" s="1043"/>
      <c r="DZ18" s="1043"/>
      <c r="EA18" s="1043"/>
      <c r="EB18" s="1043"/>
      <c r="EC18" s="1043"/>
      <c r="ED18" s="1043"/>
      <c r="EE18" s="1043"/>
      <c r="EF18" s="1043"/>
      <c r="EG18" s="1043"/>
      <c r="EH18" s="1043"/>
      <c r="EI18" s="1043"/>
      <c r="EJ18" s="1043"/>
      <c r="EK18" s="1044"/>
      <c r="EL18" s="1033" t="s">
        <v>218</v>
      </c>
      <c r="EM18" s="1034"/>
      <c r="EN18" s="1034"/>
      <c r="EO18" s="1034"/>
      <c r="EP18" s="1034"/>
      <c r="EQ18" s="1034"/>
      <c r="ER18" s="1034"/>
      <c r="ES18" s="1034"/>
      <c r="ET18" s="1034"/>
      <c r="EU18" s="1034"/>
      <c r="EV18" s="1034"/>
      <c r="EW18" s="1034"/>
      <c r="EX18" s="1034"/>
      <c r="EY18" s="1034"/>
      <c r="EZ18" s="1034"/>
      <c r="FA18" s="1034"/>
      <c r="FB18" s="1034"/>
      <c r="FC18" s="1034"/>
      <c r="FD18" s="1034"/>
      <c r="FE18" s="1034"/>
      <c r="FF18" s="1034"/>
      <c r="FG18" s="1035"/>
    </row>
    <row r="19" spans="1:163" s="101" customFormat="1" ht="14.25" customHeight="1">
      <c r="A19" s="1036"/>
      <c r="B19" s="1037"/>
      <c r="C19" s="1037"/>
      <c r="D19" s="1037"/>
      <c r="E19" s="1037"/>
      <c r="F19" s="1037"/>
      <c r="G19" s="1037"/>
      <c r="H19" s="1037"/>
      <c r="I19" s="1037"/>
      <c r="J19" s="1037"/>
      <c r="K19" s="1037"/>
      <c r="L19" s="1037"/>
      <c r="M19" s="1037"/>
      <c r="N19" s="1037"/>
      <c r="O19" s="1037"/>
      <c r="P19" s="1037"/>
      <c r="Q19" s="1037"/>
      <c r="R19" s="1038"/>
      <c r="S19" s="1036"/>
      <c r="T19" s="1037"/>
      <c r="U19" s="1037"/>
      <c r="V19" s="1037"/>
      <c r="W19" s="1037"/>
      <c r="X19" s="1037"/>
      <c r="Y19" s="1037"/>
      <c r="Z19" s="1037"/>
      <c r="AA19" s="1037"/>
      <c r="AB19" s="1037"/>
      <c r="AC19" s="1038"/>
      <c r="AD19" s="1036"/>
      <c r="AE19" s="1037"/>
      <c r="AF19" s="1037"/>
      <c r="AG19" s="1037"/>
      <c r="AH19" s="1037"/>
      <c r="AI19" s="1037"/>
      <c r="AJ19" s="1037"/>
      <c r="AK19" s="1037"/>
      <c r="AL19" s="1037"/>
      <c r="AM19" s="1037"/>
      <c r="AN19" s="1037"/>
      <c r="AO19" s="1037"/>
      <c r="AP19" s="1038"/>
      <c r="AQ19" s="1039"/>
      <c r="AR19" s="1040"/>
      <c r="AS19" s="1040"/>
      <c r="AT19" s="1040"/>
      <c r="AU19" s="1040"/>
      <c r="AV19" s="1040"/>
      <c r="AW19" s="1040"/>
      <c r="AX19" s="1040"/>
      <c r="AY19" s="1040"/>
      <c r="AZ19" s="1040"/>
      <c r="BA19" s="1040"/>
      <c r="BB19" s="1040"/>
      <c r="BC19" s="1040"/>
      <c r="BD19" s="1040"/>
      <c r="BE19" s="1040"/>
      <c r="BF19" s="1040"/>
      <c r="BG19" s="1040"/>
      <c r="BH19" s="1040"/>
      <c r="BI19" s="1040"/>
      <c r="BJ19" s="1040"/>
      <c r="BK19" s="1040"/>
      <c r="BL19" s="1041"/>
      <c r="BM19" s="1049" t="s">
        <v>219</v>
      </c>
      <c r="BN19" s="1049"/>
      <c r="BO19" s="1049"/>
      <c r="BP19" s="1049"/>
      <c r="BQ19" s="1049"/>
      <c r="BR19" s="1049"/>
      <c r="BS19" s="1049"/>
      <c r="BT19" s="1049"/>
      <c r="BU19" s="1049"/>
      <c r="BV19" s="1049"/>
      <c r="BW19" s="1050"/>
      <c r="BX19" s="1054" t="s">
        <v>220</v>
      </c>
      <c r="BY19" s="1055"/>
      <c r="BZ19" s="1055"/>
      <c r="CA19" s="1055"/>
      <c r="CB19" s="1055"/>
      <c r="CC19" s="1055"/>
      <c r="CD19" s="1055"/>
      <c r="CE19" s="1055"/>
      <c r="CF19" s="1055"/>
      <c r="CG19" s="1055"/>
      <c r="CH19" s="1055"/>
      <c r="CI19" s="1055"/>
      <c r="CJ19" s="1055"/>
      <c r="CK19" s="1055"/>
      <c r="CL19" s="1055"/>
      <c r="CM19" s="1055"/>
      <c r="CN19" s="1055"/>
      <c r="CO19" s="1055"/>
      <c r="CP19" s="1055"/>
      <c r="CQ19" s="1055"/>
      <c r="CR19" s="1055"/>
      <c r="CS19" s="1083"/>
      <c r="CT19" s="1048" t="s">
        <v>221</v>
      </c>
      <c r="CU19" s="1049"/>
      <c r="CV19" s="1049"/>
      <c r="CW19" s="1049"/>
      <c r="CX19" s="1049"/>
      <c r="CY19" s="1049"/>
      <c r="CZ19" s="1049"/>
      <c r="DA19" s="1049"/>
      <c r="DB19" s="1049"/>
      <c r="DC19" s="1049"/>
      <c r="DD19" s="1050"/>
      <c r="DE19" s="1049" t="s">
        <v>222</v>
      </c>
      <c r="DF19" s="1049"/>
      <c r="DG19" s="1049"/>
      <c r="DH19" s="1049"/>
      <c r="DI19" s="1049"/>
      <c r="DJ19" s="1049"/>
      <c r="DK19" s="1049"/>
      <c r="DL19" s="1049"/>
      <c r="DM19" s="1049"/>
      <c r="DN19" s="1049"/>
      <c r="DO19" s="1050"/>
      <c r="DP19" s="1054" t="s">
        <v>223</v>
      </c>
      <c r="DQ19" s="1055"/>
      <c r="DR19" s="1055"/>
      <c r="DS19" s="1055"/>
      <c r="DT19" s="1055"/>
      <c r="DU19" s="1055"/>
      <c r="DV19" s="1055"/>
      <c r="DW19" s="1055"/>
      <c r="DX19" s="1055"/>
      <c r="DY19" s="1055"/>
      <c r="DZ19" s="1055"/>
      <c r="EA19" s="1055"/>
      <c r="EB19" s="1055"/>
      <c r="EC19" s="1055"/>
      <c r="ED19" s="1055"/>
      <c r="EE19" s="1055"/>
      <c r="EF19" s="1055"/>
      <c r="EG19" s="1055"/>
      <c r="EH19" s="1055"/>
      <c r="EI19" s="1055"/>
      <c r="EJ19" s="1055"/>
      <c r="EK19" s="1055"/>
      <c r="EL19" s="1039"/>
      <c r="EM19" s="1040"/>
      <c r="EN19" s="1040"/>
      <c r="EO19" s="1040"/>
      <c r="EP19" s="1040"/>
      <c r="EQ19" s="1040"/>
      <c r="ER19" s="1040"/>
      <c r="ES19" s="1040"/>
      <c r="ET19" s="1040"/>
      <c r="EU19" s="1040"/>
      <c r="EV19" s="1040"/>
      <c r="EW19" s="1040"/>
      <c r="EX19" s="1040"/>
      <c r="EY19" s="1040"/>
      <c r="EZ19" s="1040"/>
      <c r="FA19" s="1040"/>
      <c r="FB19" s="1040"/>
      <c r="FC19" s="1040"/>
      <c r="FD19" s="1040"/>
      <c r="FE19" s="1040"/>
      <c r="FF19" s="1040"/>
      <c r="FG19" s="1041"/>
    </row>
    <row r="20" spans="1:163" s="101" customFormat="1" ht="45" customHeight="1" thickBot="1">
      <c r="A20" s="1039"/>
      <c r="B20" s="1040"/>
      <c r="C20" s="1040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1"/>
      <c r="S20" s="1039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1"/>
      <c r="AD20" s="1036"/>
      <c r="AE20" s="1037"/>
      <c r="AF20" s="1037"/>
      <c r="AG20" s="1037"/>
      <c r="AH20" s="1037"/>
      <c r="AI20" s="1037"/>
      <c r="AJ20" s="1037"/>
      <c r="AK20" s="1037"/>
      <c r="AL20" s="1037"/>
      <c r="AM20" s="1037"/>
      <c r="AN20" s="1037"/>
      <c r="AO20" s="1037"/>
      <c r="AP20" s="1038"/>
      <c r="AQ20" s="1084" t="s">
        <v>465</v>
      </c>
      <c r="AR20" s="1085"/>
      <c r="AS20" s="1085"/>
      <c r="AT20" s="1085"/>
      <c r="AU20" s="1085"/>
      <c r="AV20" s="1085"/>
      <c r="AW20" s="1085"/>
      <c r="AX20" s="1085"/>
      <c r="AY20" s="1085"/>
      <c r="AZ20" s="1085"/>
      <c r="BA20" s="1086"/>
      <c r="BB20" s="1045" t="s">
        <v>466</v>
      </c>
      <c r="BC20" s="1046"/>
      <c r="BD20" s="1046"/>
      <c r="BE20" s="1046"/>
      <c r="BF20" s="1046"/>
      <c r="BG20" s="1046"/>
      <c r="BH20" s="1046"/>
      <c r="BI20" s="1046"/>
      <c r="BJ20" s="1046"/>
      <c r="BK20" s="1046"/>
      <c r="BL20" s="1046"/>
      <c r="BM20" s="1051"/>
      <c r="BN20" s="1052"/>
      <c r="BO20" s="1052"/>
      <c r="BP20" s="1052"/>
      <c r="BQ20" s="1052"/>
      <c r="BR20" s="1052"/>
      <c r="BS20" s="1052"/>
      <c r="BT20" s="1052"/>
      <c r="BU20" s="1052"/>
      <c r="BV20" s="1052"/>
      <c r="BW20" s="1053"/>
      <c r="BX20" s="1045" t="s">
        <v>465</v>
      </c>
      <c r="BY20" s="1046"/>
      <c r="BZ20" s="1046"/>
      <c r="CA20" s="1046"/>
      <c r="CB20" s="1046"/>
      <c r="CC20" s="1046"/>
      <c r="CD20" s="1046"/>
      <c r="CE20" s="1046"/>
      <c r="CF20" s="1046"/>
      <c r="CG20" s="1046"/>
      <c r="CH20" s="1046"/>
      <c r="CI20" s="1084" t="s">
        <v>466</v>
      </c>
      <c r="CJ20" s="1085"/>
      <c r="CK20" s="1085"/>
      <c r="CL20" s="1085"/>
      <c r="CM20" s="1085"/>
      <c r="CN20" s="1085"/>
      <c r="CO20" s="1085"/>
      <c r="CP20" s="1085"/>
      <c r="CQ20" s="1085"/>
      <c r="CR20" s="1085"/>
      <c r="CS20" s="1086"/>
      <c r="CT20" s="1051"/>
      <c r="CU20" s="1052"/>
      <c r="CV20" s="1052"/>
      <c r="CW20" s="1052"/>
      <c r="CX20" s="1052"/>
      <c r="CY20" s="1052"/>
      <c r="CZ20" s="1052"/>
      <c r="DA20" s="1052"/>
      <c r="DB20" s="1052"/>
      <c r="DC20" s="1052"/>
      <c r="DD20" s="1053"/>
      <c r="DE20" s="1051"/>
      <c r="DF20" s="1052"/>
      <c r="DG20" s="1052"/>
      <c r="DH20" s="1052"/>
      <c r="DI20" s="1052"/>
      <c r="DJ20" s="1052"/>
      <c r="DK20" s="1052"/>
      <c r="DL20" s="1052"/>
      <c r="DM20" s="1052"/>
      <c r="DN20" s="1052"/>
      <c r="DO20" s="1053"/>
      <c r="DP20" s="1045" t="s">
        <v>465</v>
      </c>
      <c r="DQ20" s="1046"/>
      <c r="DR20" s="1046"/>
      <c r="DS20" s="1046"/>
      <c r="DT20" s="1046"/>
      <c r="DU20" s="1046"/>
      <c r="DV20" s="1046"/>
      <c r="DW20" s="1046"/>
      <c r="DX20" s="1046"/>
      <c r="DY20" s="1046"/>
      <c r="DZ20" s="1047"/>
      <c r="EA20" s="1045" t="s">
        <v>224</v>
      </c>
      <c r="EB20" s="1046"/>
      <c r="EC20" s="1046"/>
      <c r="ED20" s="1046"/>
      <c r="EE20" s="1046"/>
      <c r="EF20" s="1046"/>
      <c r="EG20" s="1046"/>
      <c r="EH20" s="1046"/>
      <c r="EI20" s="1046"/>
      <c r="EJ20" s="1046"/>
      <c r="EK20" s="1047"/>
      <c r="EL20" s="1045" t="s">
        <v>465</v>
      </c>
      <c r="EM20" s="1046"/>
      <c r="EN20" s="1046"/>
      <c r="EO20" s="1046"/>
      <c r="EP20" s="1046"/>
      <c r="EQ20" s="1046"/>
      <c r="ER20" s="1046"/>
      <c r="ES20" s="1046"/>
      <c r="ET20" s="1046"/>
      <c r="EU20" s="1046"/>
      <c r="EV20" s="1046"/>
      <c r="EW20" s="1045" t="s">
        <v>466</v>
      </c>
      <c r="EX20" s="1046"/>
      <c r="EY20" s="1046"/>
      <c r="EZ20" s="1046"/>
      <c r="FA20" s="1046"/>
      <c r="FB20" s="1046"/>
      <c r="FC20" s="1046"/>
      <c r="FD20" s="1046"/>
      <c r="FE20" s="1046"/>
      <c r="FF20" s="1046"/>
      <c r="FG20" s="1047"/>
    </row>
    <row r="21" spans="1:163" ht="13.5" customHeight="1">
      <c r="A21" s="102"/>
      <c r="B21" s="1056" t="s">
        <v>225</v>
      </c>
      <c r="C21" s="1056"/>
      <c r="D21" s="1056"/>
      <c r="E21" s="1056"/>
      <c r="F21" s="1056"/>
      <c r="G21" s="1056"/>
      <c r="H21" s="1056"/>
      <c r="I21" s="1056"/>
      <c r="J21" s="1056"/>
      <c r="K21" s="1056"/>
      <c r="L21" s="1056"/>
      <c r="M21" s="1056"/>
      <c r="N21" s="1056"/>
      <c r="O21" s="1056"/>
      <c r="P21" s="1056"/>
      <c r="Q21" s="1056"/>
      <c r="R21" s="1057"/>
      <c r="S21" s="1062">
        <v>5100</v>
      </c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4"/>
      <c r="AD21" s="1068" t="s">
        <v>122</v>
      </c>
      <c r="AE21" s="1069"/>
      <c r="AF21" s="1069"/>
      <c r="AG21" s="1069"/>
      <c r="AH21" s="1069"/>
      <c r="AI21" s="1069"/>
      <c r="AJ21" s="1070" t="s">
        <v>352</v>
      </c>
      <c r="AK21" s="1070"/>
      <c r="AL21" s="1070"/>
      <c r="AM21" s="1071" t="s">
        <v>226</v>
      </c>
      <c r="AN21" s="1071"/>
      <c r="AO21" s="1071"/>
      <c r="AP21" s="1072"/>
      <c r="AQ21" s="1073">
        <v>0</v>
      </c>
      <c r="AR21" s="1074"/>
      <c r="AS21" s="1074"/>
      <c r="AT21" s="1074"/>
      <c r="AU21" s="1074"/>
      <c r="AV21" s="1074"/>
      <c r="AW21" s="1074"/>
      <c r="AX21" s="1074"/>
      <c r="AY21" s="1074"/>
      <c r="AZ21" s="1074"/>
      <c r="BA21" s="1075"/>
      <c r="BB21" s="1079" t="s">
        <v>55</v>
      </c>
      <c r="BC21" s="1080"/>
      <c r="BD21" s="1099">
        <v>0</v>
      </c>
      <c r="BE21" s="1099"/>
      <c r="BF21" s="1099"/>
      <c r="BG21" s="1099"/>
      <c r="BH21" s="1099"/>
      <c r="BI21" s="1099"/>
      <c r="BJ21" s="1099"/>
      <c r="BK21" s="1100" t="s">
        <v>56</v>
      </c>
      <c r="BL21" s="1101"/>
      <c r="BM21" s="1073">
        <v>0</v>
      </c>
      <c r="BN21" s="1074"/>
      <c r="BO21" s="1074"/>
      <c r="BP21" s="1074"/>
      <c r="BQ21" s="1074"/>
      <c r="BR21" s="1074"/>
      <c r="BS21" s="1074"/>
      <c r="BT21" s="1074"/>
      <c r="BU21" s="1074"/>
      <c r="BV21" s="1074"/>
      <c r="BW21" s="1075"/>
      <c r="BX21" s="1079" t="s">
        <v>55</v>
      </c>
      <c r="BY21" s="1080"/>
      <c r="BZ21" s="1099">
        <v>0</v>
      </c>
      <c r="CA21" s="1099"/>
      <c r="CB21" s="1099"/>
      <c r="CC21" s="1099"/>
      <c r="CD21" s="1099"/>
      <c r="CE21" s="1099"/>
      <c r="CF21" s="1099"/>
      <c r="CG21" s="1100" t="s">
        <v>56</v>
      </c>
      <c r="CH21" s="1101"/>
      <c r="CI21" s="1073">
        <v>0</v>
      </c>
      <c r="CJ21" s="1074"/>
      <c r="CK21" s="1074"/>
      <c r="CL21" s="1074"/>
      <c r="CM21" s="1074"/>
      <c r="CN21" s="1074"/>
      <c r="CO21" s="1074"/>
      <c r="CP21" s="1074"/>
      <c r="CQ21" s="1074"/>
      <c r="CR21" s="1074"/>
      <c r="CS21" s="1075"/>
      <c r="CT21" s="1079" t="s">
        <v>55</v>
      </c>
      <c r="CU21" s="1080"/>
      <c r="CV21" s="1099">
        <v>0</v>
      </c>
      <c r="CW21" s="1099"/>
      <c r="CX21" s="1099"/>
      <c r="CY21" s="1099"/>
      <c r="CZ21" s="1099"/>
      <c r="DA21" s="1099"/>
      <c r="DB21" s="1099"/>
      <c r="DC21" s="1100" t="s">
        <v>56</v>
      </c>
      <c r="DD21" s="1101"/>
      <c r="DE21" s="1073">
        <v>0</v>
      </c>
      <c r="DF21" s="1074"/>
      <c r="DG21" s="1074"/>
      <c r="DH21" s="1074"/>
      <c r="DI21" s="1074"/>
      <c r="DJ21" s="1074"/>
      <c r="DK21" s="1074"/>
      <c r="DL21" s="1074"/>
      <c r="DM21" s="1074"/>
      <c r="DN21" s="1074"/>
      <c r="DO21" s="1075"/>
      <c r="DP21" s="1073">
        <v>0</v>
      </c>
      <c r="DQ21" s="1074"/>
      <c r="DR21" s="1074"/>
      <c r="DS21" s="1074"/>
      <c r="DT21" s="1074"/>
      <c r="DU21" s="1074"/>
      <c r="DV21" s="1074"/>
      <c r="DW21" s="1074"/>
      <c r="DX21" s="1074"/>
      <c r="DY21" s="1074"/>
      <c r="DZ21" s="1075"/>
      <c r="EA21" s="1073">
        <v>0</v>
      </c>
      <c r="EB21" s="1074"/>
      <c r="EC21" s="1074"/>
      <c r="ED21" s="1074"/>
      <c r="EE21" s="1074"/>
      <c r="EF21" s="1074"/>
      <c r="EG21" s="1074"/>
      <c r="EH21" s="1074"/>
      <c r="EI21" s="1074"/>
      <c r="EJ21" s="1074"/>
      <c r="EK21" s="1075"/>
      <c r="EL21" s="1073">
        <v>0</v>
      </c>
      <c r="EM21" s="1074"/>
      <c r="EN21" s="1074"/>
      <c r="EO21" s="1074"/>
      <c r="EP21" s="1074"/>
      <c r="EQ21" s="1074"/>
      <c r="ER21" s="1074"/>
      <c r="ES21" s="1074"/>
      <c r="ET21" s="1074"/>
      <c r="EU21" s="1074"/>
      <c r="EV21" s="1075"/>
      <c r="EW21" s="1079" t="s">
        <v>55</v>
      </c>
      <c r="EX21" s="1080"/>
      <c r="EY21" s="1099">
        <v>0</v>
      </c>
      <c r="EZ21" s="1099"/>
      <c r="FA21" s="1099"/>
      <c r="FB21" s="1099"/>
      <c r="FC21" s="1099"/>
      <c r="FD21" s="1099"/>
      <c r="FE21" s="1099"/>
      <c r="FF21" s="1100" t="s">
        <v>56</v>
      </c>
      <c r="FG21" s="1101"/>
    </row>
    <row r="22" spans="1:163" ht="3" customHeight="1">
      <c r="A22" s="103"/>
      <c r="B22" s="1058"/>
      <c r="C22" s="1058"/>
      <c r="D22" s="1058"/>
      <c r="E22" s="1058"/>
      <c r="F22" s="1058"/>
      <c r="G22" s="1058"/>
      <c r="H22" s="1058"/>
      <c r="I22" s="1058"/>
      <c r="J22" s="1058"/>
      <c r="K22" s="1058"/>
      <c r="L22" s="1058"/>
      <c r="M22" s="1058"/>
      <c r="N22" s="1058"/>
      <c r="O22" s="1058"/>
      <c r="P22" s="1058"/>
      <c r="Q22" s="1058"/>
      <c r="R22" s="1059"/>
      <c r="S22" s="1065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7"/>
      <c r="AD22" s="104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6"/>
      <c r="AQ22" s="1076"/>
      <c r="AR22" s="1077"/>
      <c r="AS22" s="1077"/>
      <c r="AT22" s="1077"/>
      <c r="AU22" s="1077"/>
      <c r="AV22" s="1077"/>
      <c r="AW22" s="1077"/>
      <c r="AX22" s="1077"/>
      <c r="AY22" s="1077"/>
      <c r="AZ22" s="1077"/>
      <c r="BA22" s="1078"/>
      <c r="BB22" s="1081"/>
      <c r="BC22" s="1082"/>
      <c r="BD22" s="709"/>
      <c r="BE22" s="709"/>
      <c r="BF22" s="709"/>
      <c r="BG22" s="709"/>
      <c r="BH22" s="709"/>
      <c r="BI22" s="709"/>
      <c r="BJ22" s="709"/>
      <c r="BK22" s="1102"/>
      <c r="BL22" s="1103"/>
      <c r="BM22" s="1076"/>
      <c r="BN22" s="1077"/>
      <c r="BO22" s="1077"/>
      <c r="BP22" s="1077"/>
      <c r="BQ22" s="1077"/>
      <c r="BR22" s="1077"/>
      <c r="BS22" s="1077"/>
      <c r="BT22" s="1077"/>
      <c r="BU22" s="1077"/>
      <c r="BV22" s="1077"/>
      <c r="BW22" s="1078"/>
      <c r="BX22" s="1081"/>
      <c r="BY22" s="1082"/>
      <c r="BZ22" s="709"/>
      <c r="CA22" s="709"/>
      <c r="CB22" s="709"/>
      <c r="CC22" s="709"/>
      <c r="CD22" s="709"/>
      <c r="CE22" s="709"/>
      <c r="CF22" s="709"/>
      <c r="CG22" s="1102"/>
      <c r="CH22" s="1103"/>
      <c r="CI22" s="1076"/>
      <c r="CJ22" s="1077"/>
      <c r="CK22" s="1077"/>
      <c r="CL22" s="1077"/>
      <c r="CM22" s="1077"/>
      <c r="CN22" s="1077"/>
      <c r="CO22" s="1077"/>
      <c r="CP22" s="1077"/>
      <c r="CQ22" s="1077"/>
      <c r="CR22" s="1077"/>
      <c r="CS22" s="1078"/>
      <c r="CT22" s="1081"/>
      <c r="CU22" s="1082"/>
      <c r="CV22" s="709"/>
      <c r="CW22" s="709"/>
      <c r="CX22" s="709"/>
      <c r="CY22" s="709"/>
      <c r="CZ22" s="709"/>
      <c r="DA22" s="709"/>
      <c r="DB22" s="709"/>
      <c r="DC22" s="1102"/>
      <c r="DD22" s="1103"/>
      <c r="DE22" s="1076"/>
      <c r="DF22" s="1077"/>
      <c r="DG22" s="1077"/>
      <c r="DH22" s="1077"/>
      <c r="DI22" s="1077"/>
      <c r="DJ22" s="1077"/>
      <c r="DK22" s="1077"/>
      <c r="DL22" s="1077"/>
      <c r="DM22" s="1077"/>
      <c r="DN22" s="1077"/>
      <c r="DO22" s="1078"/>
      <c r="DP22" s="1076"/>
      <c r="DQ22" s="1077"/>
      <c r="DR22" s="1077"/>
      <c r="DS22" s="1077"/>
      <c r="DT22" s="1077"/>
      <c r="DU22" s="1077"/>
      <c r="DV22" s="1077"/>
      <c r="DW22" s="1077"/>
      <c r="DX22" s="1077"/>
      <c r="DY22" s="1077"/>
      <c r="DZ22" s="1078"/>
      <c r="EA22" s="1076"/>
      <c r="EB22" s="1077"/>
      <c r="EC22" s="1077"/>
      <c r="ED22" s="1077"/>
      <c r="EE22" s="1077"/>
      <c r="EF22" s="1077"/>
      <c r="EG22" s="1077"/>
      <c r="EH22" s="1077"/>
      <c r="EI22" s="1077"/>
      <c r="EJ22" s="1077"/>
      <c r="EK22" s="1078"/>
      <c r="EL22" s="1076"/>
      <c r="EM22" s="1077"/>
      <c r="EN22" s="1077"/>
      <c r="EO22" s="1077"/>
      <c r="EP22" s="1077"/>
      <c r="EQ22" s="1077"/>
      <c r="ER22" s="1077"/>
      <c r="ES22" s="1077"/>
      <c r="ET22" s="1077"/>
      <c r="EU22" s="1077"/>
      <c r="EV22" s="1078"/>
      <c r="EW22" s="1081"/>
      <c r="EX22" s="1082"/>
      <c r="EY22" s="709"/>
      <c r="EZ22" s="709"/>
      <c r="FA22" s="709"/>
      <c r="FB22" s="709"/>
      <c r="FC22" s="709"/>
      <c r="FD22" s="709"/>
      <c r="FE22" s="709"/>
      <c r="FF22" s="1102"/>
      <c r="FG22" s="1103"/>
    </row>
    <row r="23" spans="1:163" ht="13.5" customHeight="1">
      <c r="A23" s="103"/>
      <c r="B23" s="1058"/>
      <c r="C23" s="1058"/>
      <c r="D23" s="1058"/>
      <c r="E23" s="1058"/>
      <c r="F23" s="1058"/>
      <c r="G23" s="1058"/>
      <c r="H23" s="1058"/>
      <c r="I23" s="1058"/>
      <c r="J23" s="1058"/>
      <c r="K23" s="1058"/>
      <c r="L23" s="1058"/>
      <c r="M23" s="1058"/>
      <c r="N23" s="1058"/>
      <c r="O23" s="1058"/>
      <c r="P23" s="1058"/>
      <c r="Q23" s="1058"/>
      <c r="R23" s="1059"/>
      <c r="S23" s="1062">
        <v>5110</v>
      </c>
      <c r="T23" s="1063"/>
      <c r="U23" s="1063"/>
      <c r="V23" s="1063"/>
      <c r="W23" s="1063"/>
      <c r="X23" s="1063"/>
      <c r="Y23" s="1063"/>
      <c r="Z23" s="1063"/>
      <c r="AA23" s="1063"/>
      <c r="AB23" s="1063"/>
      <c r="AC23" s="1064"/>
      <c r="AD23" s="1094" t="s">
        <v>122</v>
      </c>
      <c r="AE23" s="1095"/>
      <c r="AF23" s="1095"/>
      <c r="AG23" s="1095"/>
      <c r="AH23" s="1095"/>
      <c r="AI23" s="1095"/>
      <c r="AJ23" s="1096" t="s">
        <v>350</v>
      </c>
      <c r="AK23" s="1096"/>
      <c r="AL23" s="1096"/>
      <c r="AM23" s="1097" t="s">
        <v>227</v>
      </c>
      <c r="AN23" s="1097"/>
      <c r="AO23" s="1097"/>
      <c r="AP23" s="1098"/>
      <c r="AQ23" s="1091">
        <v>0</v>
      </c>
      <c r="AR23" s="1092"/>
      <c r="AS23" s="1092"/>
      <c r="AT23" s="1092"/>
      <c r="AU23" s="1092"/>
      <c r="AV23" s="1092"/>
      <c r="AW23" s="1092"/>
      <c r="AX23" s="1092"/>
      <c r="AY23" s="1092"/>
      <c r="AZ23" s="1092"/>
      <c r="BA23" s="1093"/>
      <c r="BB23" s="1104" t="s">
        <v>55</v>
      </c>
      <c r="BC23" s="1105"/>
      <c r="BD23" s="707">
        <v>0</v>
      </c>
      <c r="BE23" s="707"/>
      <c r="BF23" s="707"/>
      <c r="BG23" s="707"/>
      <c r="BH23" s="707"/>
      <c r="BI23" s="707"/>
      <c r="BJ23" s="707"/>
      <c r="BK23" s="1087" t="s">
        <v>56</v>
      </c>
      <c r="BL23" s="1088"/>
      <c r="BM23" s="1091">
        <v>0</v>
      </c>
      <c r="BN23" s="1092"/>
      <c r="BO23" s="1092"/>
      <c r="BP23" s="1092"/>
      <c r="BQ23" s="1092"/>
      <c r="BR23" s="1092"/>
      <c r="BS23" s="1092"/>
      <c r="BT23" s="1092"/>
      <c r="BU23" s="1092"/>
      <c r="BV23" s="1092"/>
      <c r="BW23" s="1093"/>
      <c r="BX23" s="1104" t="s">
        <v>55</v>
      </c>
      <c r="BY23" s="1105"/>
      <c r="BZ23" s="707">
        <v>0</v>
      </c>
      <c r="CA23" s="707"/>
      <c r="CB23" s="707"/>
      <c r="CC23" s="707"/>
      <c r="CD23" s="707"/>
      <c r="CE23" s="707"/>
      <c r="CF23" s="707"/>
      <c r="CG23" s="1087" t="s">
        <v>56</v>
      </c>
      <c r="CH23" s="1088"/>
      <c r="CI23" s="1091">
        <v>0</v>
      </c>
      <c r="CJ23" s="1092"/>
      <c r="CK23" s="1092"/>
      <c r="CL23" s="1092"/>
      <c r="CM23" s="1092"/>
      <c r="CN23" s="1092"/>
      <c r="CO23" s="1092"/>
      <c r="CP23" s="1092"/>
      <c r="CQ23" s="1092"/>
      <c r="CR23" s="1092"/>
      <c r="CS23" s="1093"/>
      <c r="CT23" s="1104" t="s">
        <v>55</v>
      </c>
      <c r="CU23" s="1105"/>
      <c r="CV23" s="707">
        <v>0</v>
      </c>
      <c r="CW23" s="707"/>
      <c r="CX23" s="707"/>
      <c r="CY23" s="707"/>
      <c r="CZ23" s="707"/>
      <c r="DA23" s="707"/>
      <c r="DB23" s="707"/>
      <c r="DC23" s="1087" t="s">
        <v>56</v>
      </c>
      <c r="DD23" s="1088"/>
      <c r="DE23" s="1091">
        <v>0</v>
      </c>
      <c r="DF23" s="1092"/>
      <c r="DG23" s="1092"/>
      <c r="DH23" s="1092"/>
      <c r="DI23" s="1092"/>
      <c r="DJ23" s="1092"/>
      <c r="DK23" s="1092"/>
      <c r="DL23" s="1092"/>
      <c r="DM23" s="1092"/>
      <c r="DN23" s="1092"/>
      <c r="DO23" s="1093"/>
      <c r="DP23" s="1091">
        <v>0</v>
      </c>
      <c r="DQ23" s="1092"/>
      <c r="DR23" s="1092"/>
      <c r="DS23" s="1092"/>
      <c r="DT23" s="1092"/>
      <c r="DU23" s="1092"/>
      <c r="DV23" s="1092"/>
      <c r="DW23" s="1092"/>
      <c r="DX23" s="1092"/>
      <c r="DY23" s="1092"/>
      <c r="DZ23" s="1093"/>
      <c r="EA23" s="1091">
        <v>0</v>
      </c>
      <c r="EB23" s="1092"/>
      <c r="EC23" s="1092"/>
      <c r="ED23" s="1092"/>
      <c r="EE23" s="1092"/>
      <c r="EF23" s="1092"/>
      <c r="EG23" s="1092"/>
      <c r="EH23" s="1092"/>
      <c r="EI23" s="1092"/>
      <c r="EJ23" s="1092"/>
      <c r="EK23" s="1093"/>
      <c r="EL23" s="1091">
        <v>0</v>
      </c>
      <c r="EM23" s="1092"/>
      <c r="EN23" s="1092"/>
      <c r="EO23" s="1092"/>
      <c r="EP23" s="1092"/>
      <c r="EQ23" s="1092"/>
      <c r="ER23" s="1092"/>
      <c r="ES23" s="1092"/>
      <c r="ET23" s="1092"/>
      <c r="EU23" s="1092"/>
      <c r="EV23" s="1093"/>
      <c r="EW23" s="1104" t="s">
        <v>55</v>
      </c>
      <c r="EX23" s="1105"/>
      <c r="EY23" s="707">
        <v>0</v>
      </c>
      <c r="EZ23" s="707"/>
      <c r="FA23" s="707"/>
      <c r="FB23" s="707"/>
      <c r="FC23" s="707"/>
      <c r="FD23" s="707"/>
      <c r="FE23" s="707"/>
      <c r="FF23" s="1087" t="s">
        <v>56</v>
      </c>
      <c r="FG23" s="1088"/>
    </row>
    <row r="24" spans="1:163" ht="3" customHeight="1">
      <c r="A24" s="107"/>
      <c r="B24" s="1060"/>
      <c r="C24" s="1060"/>
      <c r="D24" s="1060"/>
      <c r="E24" s="1060"/>
      <c r="F24" s="1060"/>
      <c r="G24" s="1060"/>
      <c r="H24" s="1060"/>
      <c r="I24" s="1060"/>
      <c r="J24" s="1060"/>
      <c r="K24" s="1060"/>
      <c r="L24" s="1060"/>
      <c r="M24" s="1060"/>
      <c r="N24" s="1060"/>
      <c r="O24" s="1060"/>
      <c r="P24" s="1060"/>
      <c r="Q24" s="1060"/>
      <c r="R24" s="1061"/>
      <c r="S24" s="1065"/>
      <c r="T24" s="1066"/>
      <c r="U24" s="1066"/>
      <c r="V24" s="1066"/>
      <c r="W24" s="1066"/>
      <c r="X24" s="1066"/>
      <c r="Y24" s="1066"/>
      <c r="Z24" s="1066"/>
      <c r="AA24" s="1066"/>
      <c r="AB24" s="1066"/>
      <c r="AC24" s="1067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6"/>
      <c r="AQ24" s="1076"/>
      <c r="AR24" s="1077"/>
      <c r="AS24" s="1077"/>
      <c r="AT24" s="1077"/>
      <c r="AU24" s="1077"/>
      <c r="AV24" s="1077"/>
      <c r="AW24" s="1077"/>
      <c r="AX24" s="1077"/>
      <c r="AY24" s="1077"/>
      <c r="AZ24" s="1077"/>
      <c r="BA24" s="1078"/>
      <c r="BB24" s="1106"/>
      <c r="BC24" s="1107"/>
      <c r="BD24" s="711"/>
      <c r="BE24" s="711"/>
      <c r="BF24" s="711"/>
      <c r="BG24" s="711"/>
      <c r="BH24" s="711"/>
      <c r="BI24" s="711"/>
      <c r="BJ24" s="711"/>
      <c r="BK24" s="1089"/>
      <c r="BL24" s="1090"/>
      <c r="BM24" s="1076"/>
      <c r="BN24" s="1077"/>
      <c r="BO24" s="1077"/>
      <c r="BP24" s="1077"/>
      <c r="BQ24" s="1077"/>
      <c r="BR24" s="1077"/>
      <c r="BS24" s="1077"/>
      <c r="BT24" s="1077"/>
      <c r="BU24" s="1077"/>
      <c r="BV24" s="1077"/>
      <c r="BW24" s="1078"/>
      <c r="BX24" s="1106"/>
      <c r="BY24" s="1107"/>
      <c r="BZ24" s="711"/>
      <c r="CA24" s="711"/>
      <c r="CB24" s="711"/>
      <c r="CC24" s="711"/>
      <c r="CD24" s="711"/>
      <c r="CE24" s="711"/>
      <c r="CF24" s="711"/>
      <c r="CG24" s="1089"/>
      <c r="CH24" s="1090"/>
      <c r="CI24" s="1076"/>
      <c r="CJ24" s="1077"/>
      <c r="CK24" s="1077"/>
      <c r="CL24" s="1077"/>
      <c r="CM24" s="1077"/>
      <c r="CN24" s="1077"/>
      <c r="CO24" s="1077"/>
      <c r="CP24" s="1077"/>
      <c r="CQ24" s="1077"/>
      <c r="CR24" s="1077"/>
      <c r="CS24" s="1078"/>
      <c r="CT24" s="1106"/>
      <c r="CU24" s="1107"/>
      <c r="CV24" s="711"/>
      <c r="CW24" s="711"/>
      <c r="CX24" s="711"/>
      <c r="CY24" s="711"/>
      <c r="CZ24" s="711"/>
      <c r="DA24" s="711"/>
      <c r="DB24" s="711"/>
      <c r="DC24" s="1089"/>
      <c r="DD24" s="1090"/>
      <c r="DE24" s="1076"/>
      <c r="DF24" s="1077"/>
      <c r="DG24" s="1077"/>
      <c r="DH24" s="1077"/>
      <c r="DI24" s="1077"/>
      <c r="DJ24" s="1077"/>
      <c r="DK24" s="1077"/>
      <c r="DL24" s="1077"/>
      <c r="DM24" s="1077"/>
      <c r="DN24" s="1077"/>
      <c r="DO24" s="1078"/>
      <c r="DP24" s="1076"/>
      <c r="DQ24" s="1077"/>
      <c r="DR24" s="1077"/>
      <c r="DS24" s="1077"/>
      <c r="DT24" s="1077"/>
      <c r="DU24" s="1077"/>
      <c r="DV24" s="1077"/>
      <c r="DW24" s="1077"/>
      <c r="DX24" s="1077"/>
      <c r="DY24" s="1077"/>
      <c r="DZ24" s="1078"/>
      <c r="EA24" s="1076"/>
      <c r="EB24" s="1077"/>
      <c r="EC24" s="1077"/>
      <c r="ED24" s="1077"/>
      <c r="EE24" s="1077"/>
      <c r="EF24" s="1077"/>
      <c r="EG24" s="1077"/>
      <c r="EH24" s="1077"/>
      <c r="EI24" s="1077"/>
      <c r="EJ24" s="1077"/>
      <c r="EK24" s="1078"/>
      <c r="EL24" s="1076"/>
      <c r="EM24" s="1077"/>
      <c r="EN24" s="1077"/>
      <c r="EO24" s="1077"/>
      <c r="EP24" s="1077"/>
      <c r="EQ24" s="1077"/>
      <c r="ER24" s="1077"/>
      <c r="ES24" s="1077"/>
      <c r="ET24" s="1077"/>
      <c r="EU24" s="1077"/>
      <c r="EV24" s="1078"/>
      <c r="EW24" s="1106"/>
      <c r="EX24" s="1107"/>
      <c r="EY24" s="711"/>
      <c r="EZ24" s="711"/>
      <c r="FA24" s="711"/>
      <c r="FB24" s="711"/>
      <c r="FC24" s="711"/>
      <c r="FD24" s="711"/>
      <c r="FE24" s="711"/>
      <c r="FF24" s="1089"/>
      <c r="FG24" s="1090"/>
    </row>
    <row r="25" spans="1:163" ht="13.5" customHeight="1">
      <c r="A25" s="102"/>
      <c r="B25" s="1108" t="s">
        <v>136</v>
      </c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9"/>
      <c r="S25" s="1112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4"/>
      <c r="AD25" s="1094" t="s">
        <v>122</v>
      </c>
      <c r="AE25" s="1095"/>
      <c r="AF25" s="1095"/>
      <c r="AG25" s="1095"/>
      <c r="AH25" s="1095"/>
      <c r="AI25" s="1095"/>
      <c r="AJ25" s="1096" t="s">
        <v>352</v>
      </c>
      <c r="AK25" s="1096"/>
      <c r="AL25" s="1096"/>
      <c r="AM25" s="1097" t="s">
        <v>226</v>
      </c>
      <c r="AN25" s="1097"/>
      <c r="AO25" s="1097"/>
      <c r="AP25" s="1098"/>
      <c r="AQ25" s="1091">
        <v>0</v>
      </c>
      <c r="AR25" s="1092"/>
      <c r="AS25" s="1092"/>
      <c r="AT25" s="1092"/>
      <c r="AU25" s="1092"/>
      <c r="AV25" s="1092"/>
      <c r="AW25" s="1092"/>
      <c r="AX25" s="1092"/>
      <c r="AY25" s="1092"/>
      <c r="AZ25" s="1092"/>
      <c r="BA25" s="1093"/>
      <c r="BB25" s="1104" t="s">
        <v>55</v>
      </c>
      <c r="BC25" s="1105"/>
      <c r="BD25" s="707">
        <v>0</v>
      </c>
      <c r="BE25" s="707"/>
      <c r="BF25" s="707"/>
      <c r="BG25" s="707"/>
      <c r="BH25" s="707"/>
      <c r="BI25" s="707"/>
      <c r="BJ25" s="707"/>
      <c r="BK25" s="1087" t="s">
        <v>56</v>
      </c>
      <c r="BL25" s="1088"/>
      <c r="BM25" s="1091">
        <v>0</v>
      </c>
      <c r="BN25" s="1092"/>
      <c r="BO25" s="1092"/>
      <c r="BP25" s="1092"/>
      <c r="BQ25" s="1092"/>
      <c r="BR25" s="1092"/>
      <c r="BS25" s="1092"/>
      <c r="BT25" s="1092"/>
      <c r="BU25" s="1092"/>
      <c r="BV25" s="1092"/>
      <c r="BW25" s="1093"/>
      <c r="BX25" s="1104" t="s">
        <v>55</v>
      </c>
      <c r="BY25" s="1105"/>
      <c r="BZ25" s="707">
        <v>0</v>
      </c>
      <c r="CA25" s="707"/>
      <c r="CB25" s="707"/>
      <c r="CC25" s="707"/>
      <c r="CD25" s="707"/>
      <c r="CE25" s="707"/>
      <c r="CF25" s="707"/>
      <c r="CG25" s="1087" t="s">
        <v>56</v>
      </c>
      <c r="CH25" s="1088"/>
      <c r="CI25" s="1091">
        <v>0</v>
      </c>
      <c r="CJ25" s="1092"/>
      <c r="CK25" s="1092"/>
      <c r="CL25" s="1092"/>
      <c r="CM25" s="1092"/>
      <c r="CN25" s="1092"/>
      <c r="CO25" s="1092"/>
      <c r="CP25" s="1092"/>
      <c r="CQ25" s="1092"/>
      <c r="CR25" s="1092"/>
      <c r="CS25" s="1093"/>
      <c r="CT25" s="1104" t="s">
        <v>55</v>
      </c>
      <c r="CU25" s="1105"/>
      <c r="CV25" s="707">
        <v>0</v>
      </c>
      <c r="CW25" s="707"/>
      <c r="CX25" s="707"/>
      <c r="CY25" s="707"/>
      <c r="CZ25" s="707"/>
      <c r="DA25" s="707"/>
      <c r="DB25" s="707"/>
      <c r="DC25" s="1087" t="s">
        <v>56</v>
      </c>
      <c r="DD25" s="1088"/>
      <c r="DE25" s="1091">
        <v>0</v>
      </c>
      <c r="DF25" s="1092"/>
      <c r="DG25" s="1092"/>
      <c r="DH25" s="1092"/>
      <c r="DI25" s="1092"/>
      <c r="DJ25" s="1092"/>
      <c r="DK25" s="1092"/>
      <c r="DL25" s="1092"/>
      <c r="DM25" s="1092"/>
      <c r="DN25" s="1092"/>
      <c r="DO25" s="1093"/>
      <c r="DP25" s="1091">
        <v>0</v>
      </c>
      <c r="DQ25" s="1092"/>
      <c r="DR25" s="1092"/>
      <c r="DS25" s="1092"/>
      <c r="DT25" s="1092"/>
      <c r="DU25" s="1092"/>
      <c r="DV25" s="1092"/>
      <c r="DW25" s="1092"/>
      <c r="DX25" s="1092"/>
      <c r="DY25" s="1092"/>
      <c r="DZ25" s="1093"/>
      <c r="EA25" s="1091">
        <v>0</v>
      </c>
      <c r="EB25" s="1092"/>
      <c r="EC25" s="1092"/>
      <c r="ED25" s="1092"/>
      <c r="EE25" s="1092"/>
      <c r="EF25" s="1092"/>
      <c r="EG25" s="1092"/>
      <c r="EH25" s="1092"/>
      <c r="EI25" s="1092"/>
      <c r="EJ25" s="1092"/>
      <c r="EK25" s="1093"/>
      <c r="EL25" s="1091">
        <v>0</v>
      </c>
      <c r="EM25" s="1092"/>
      <c r="EN25" s="1092"/>
      <c r="EO25" s="1092"/>
      <c r="EP25" s="1092"/>
      <c r="EQ25" s="1092"/>
      <c r="ER25" s="1092"/>
      <c r="ES25" s="1092"/>
      <c r="ET25" s="1092"/>
      <c r="EU25" s="1092"/>
      <c r="EV25" s="1093"/>
      <c r="EW25" s="1104" t="s">
        <v>55</v>
      </c>
      <c r="EX25" s="1105"/>
      <c r="EY25" s="707">
        <v>0</v>
      </c>
      <c r="EZ25" s="707"/>
      <c r="FA25" s="707"/>
      <c r="FB25" s="707"/>
      <c r="FC25" s="707"/>
      <c r="FD25" s="707"/>
      <c r="FE25" s="707"/>
      <c r="FF25" s="1087" t="s">
        <v>56</v>
      </c>
      <c r="FG25" s="1088"/>
    </row>
    <row r="26" spans="1:163" ht="3" customHeight="1">
      <c r="A26" s="103"/>
      <c r="B26" s="1110"/>
      <c r="C26" s="1110"/>
      <c r="D26" s="1110"/>
      <c r="E26" s="1110"/>
      <c r="F26" s="1110"/>
      <c r="G26" s="1110"/>
      <c r="H26" s="1110"/>
      <c r="I26" s="1110"/>
      <c r="J26" s="1110"/>
      <c r="K26" s="1110"/>
      <c r="L26" s="1110"/>
      <c r="M26" s="1110"/>
      <c r="N26" s="1110"/>
      <c r="O26" s="1110"/>
      <c r="P26" s="1110"/>
      <c r="Q26" s="1110"/>
      <c r="R26" s="1111"/>
      <c r="S26" s="1115"/>
      <c r="T26" s="1116"/>
      <c r="U26" s="1116"/>
      <c r="V26" s="1116"/>
      <c r="W26" s="1116"/>
      <c r="X26" s="1116"/>
      <c r="Y26" s="1116"/>
      <c r="Z26" s="1116"/>
      <c r="AA26" s="1116"/>
      <c r="AB26" s="1116"/>
      <c r="AC26" s="1117"/>
      <c r="AD26" s="104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6"/>
      <c r="AQ26" s="1076"/>
      <c r="AR26" s="1077"/>
      <c r="AS26" s="1077"/>
      <c r="AT26" s="1077"/>
      <c r="AU26" s="1077"/>
      <c r="AV26" s="1077"/>
      <c r="AW26" s="1077"/>
      <c r="AX26" s="1077"/>
      <c r="AY26" s="1077"/>
      <c r="AZ26" s="1077"/>
      <c r="BA26" s="1078"/>
      <c r="BB26" s="1106"/>
      <c r="BC26" s="1107"/>
      <c r="BD26" s="711"/>
      <c r="BE26" s="711"/>
      <c r="BF26" s="711"/>
      <c r="BG26" s="711"/>
      <c r="BH26" s="711"/>
      <c r="BI26" s="711"/>
      <c r="BJ26" s="711"/>
      <c r="BK26" s="1089"/>
      <c r="BL26" s="1090"/>
      <c r="BM26" s="1076"/>
      <c r="BN26" s="1077"/>
      <c r="BO26" s="1077"/>
      <c r="BP26" s="1077"/>
      <c r="BQ26" s="1077"/>
      <c r="BR26" s="1077"/>
      <c r="BS26" s="1077"/>
      <c r="BT26" s="1077"/>
      <c r="BU26" s="1077"/>
      <c r="BV26" s="1077"/>
      <c r="BW26" s="1078"/>
      <c r="BX26" s="1106"/>
      <c r="BY26" s="1107"/>
      <c r="BZ26" s="711"/>
      <c r="CA26" s="711"/>
      <c r="CB26" s="711"/>
      <c r="CC26" s="711"/>
      <c r="CD26" s="711"/>
      <c r="CE26" s="711"/>
      <c r="CF26" s="711"/>
      <c r="CG26" s="1089"/>
      <c r="CH26" s="1090"/>
      <c r="CI26" s="1076"/>
      <c r="CJ26" s="1077"/>
      <c r="CK26" s="1077"/>
      <c r="CL26" s="1077"/>
      <c r="CM26" s="1077"/>
      <c r="CN26" s="1077"/>
      <c r="CO26" s="1077"/>
      <c r="CP26" s="1077"/>
      <c r="CQ26" s="1077"/>
      <c r="CR26" s="1077"/>
      <c r="CS26" s="1078"/>
      <c r="CT26" s="1106"/>
      <c r="CU26" s="1107"/>
      <c r="CV26" s="711"/>
      <c r="CW26" s="711"/>
      <c r="CX26" s="711"/>
      <c r="CY26" s="711"/>
      <c r="CZ26" s="711"/>
      <c r="DA26" s="711"/>
      <c r="DB26" s="711"/>
      <c r="DC26" s="1089"/>
      <c r="DD26" s="1090"/>
      <c r="DE26" s="1076"/>
      <c r="DF26" s="1077"/>
      <c r="DG26" s="1077"/>
      <c r="DH26" s="1077"/>
      <c r="DI26" s="1077"/>
      <c r="DJ26" s="1077"/>
      <c r="DK26" s="1077"/>
      <c r="DL26" s="1077"/>
      <c r="DM26" s="1077"/>
      <c r="DN26" s="1077"/>
      <c r="DO26" s="1078"/>
      <c r="DP26" s="1076"/>
      <c r="DQ26" s="1077"/>
      <c r="DR26" s="1077"/>
      <c r="DS26" s="1077"/>
      <c r="DT26" s="1077"/>
      <c r="DU26" s="1077"/>
      <c r="DV26" s="1077"/>
      <c r="DW26" s="1077"/>
      <c r="DX26" s="1077"/>
      <c r="DY26" s="1077"/>
      <c r="DZ26" s="1078"/>
      <c r="EA26" s="1076"/>
      <c r="EB26" s="1077"/>
      <c r="EC26" s="1077"/>
      <c r="ED26" s="1077"/>
      <c r="EE26" s="1077"/>
      <c r="EF26" s="1077"/>
      <c r="EG26" s="1077"/>
      <c r="EH26" s="1077"/>
      <c r="EI26" s="1077"/>
      <c r="EJ26" s="1077"/>
      <c r="EK26" s="1078"/>
      <c r="EL26" s="1076"/>
      <c r="EM26" s="1077"/>
      <c r="EN26" s="1077"/>
      <c r="EO26" s="1077"/>
      <c r="EP26" s="1077"/>
      <c r="EQ26" s="1077"/>
      <c r="ER26" s="1077"/>
      <c r="ES26" s="1077"/>
      <c r="ET26" s="1077"/>
      <c r="EU26" s="1077"/>
      <c r="EV26" s="1078"/>
      <c r="EW26" s="1106"/>
      <c r="EX26" s="1107"/>
      <c r="EY26" s="711"/>
      <c r="EZ26" s="711"/>
      <c r="FA26" s="711"/>
      <c r="FB26" s="711"/>
      <c r="FC26" s="711"/>
      <c r="FD26" s="711"/>
      <c r="FE26" s="711"/>
      <c r="FF26" s="1089"/>
      <c r="FG26" s="1090"/>
    </row>
    <row r="27" spans="1:163" ht="15.75" customHeight="1">
      <c r="A27" s="103"/>
      <c r="B27" s="1118" t="s">
        <v>228</v>
      </c>
      <c r="C27" s="1118"/>
      <c r="D27" s="1118"/>
      <c r="E27" s="1118"/>
      <c r="F27" s="1118"/>
      <c r="G27" s="1118"/>
      <c r="H27" s="1118"/>
      <c r="I27" s="1118"/>
      <c r="J27" s="1118"/>
      <c r="K27" s="1118"/>
      <c r="L27" s="1118"/>
      <c r="M27" s="1118"/>
      <c r="N27" s="1118"/>
      <c r="O27" s="1118"/>
      <c r="P27" s="1118"/>
      <c r="Q27" s="1118"/>
      <c r="R27" s="1119"/>
      <c r="S27" s="1112"/>
      <c r="T27" s="1113"/>
      <c r="U27" s="1113"/>
      <c r="V27" s="1113"/>
      <c r="W27" s="1113"/>
      <c r="X27" s="1113"/>
      <c r="Y27" s="1113"/>
      <c r="Z27" s="1113"/>
      <c r="AA27" s="1113"/>
      <c r="AB27" s="1113"/>
      <c r="AC27" s="1114"/>
      <c r="AD27" s="1094" t="s">
        <v>122</v>
      </c>
      <c r="AE27" s="1095"/>
      <c r="AF27" s="1095"/>
      <c r="AG27" s="1095"/>
      <c r="AH27" s="1095"/>
      <c r="AI27" s="1095"/>
      <c r="AJ27" s="1096" t="s">
        <v>350</v>
      </c>
      <c r="AK27" s="1096"/>
      <c r="AL27" s="1096"/>
      <c r="AM27" s="1097" t="s">
        <v>227</v>
      </c>
      <c r="AN27" s="1097"/>
      <c r="AO27" s="1097"/>
      <c r="AP27" s="1098"/>
      <c r="AQ27" s="1091">
        <v>0</v>
      </c>
      <c r="AR27" s="1092"/>
      <c r="AS27" s="1092"/>
      <c r="AT27" s="1092"/>
      <c r="AU27" s="1092"/>
      <c r="AV27" s="1092"/>
      <c r="AW27" s="1092"/>
      <c r="AX27" s="1092"/>
      <c r="AY27" s="1092"/>
      <c r="AZ27" s="1092"/>
      <c r="BA27" s="1093"/>
      <c r="BB27" s="1104" t="s">
        <v>55</v>
      </c>
      <c r="BC27" s="1105"/>
      <c r="BD27" s="707">
        <v>0</v>
      </c>
      <c r="BE27" s="707"/>
      <c r="BF27" s="707"/>
      <c r="BG27" s="707"/>
      <c r="BH27" s="707"/>
      <c r="BI27" s="707"/>
      <c r="BJ27" s="707"/>
      <c r="BK27" s="1087" t="s">
        <v>56</v>
      </c>
      <c r="BL27" s="1088"/>
      <c r="BM27" s="1091">
        <v>0</v>
      </c>
      <c r="BN27" s="1092"/>
      <c r="BO27" s="1092"/>
      <c r="BP27" s="1092"/>
      <c r="BQ27" s="1092"/>
      <c r="BR27" s="1092"/>
      <c r="BS27" s="1092"/>
      <c r="BT27" s="1092"/>
      <c r="BU27" s="1092"/>
      <c r="BV27" s="1092"/>
      <c r="BW27" s="1093"/>
      <c r="BX27" s="1104" t="s">
        <v>55</v>
      </c>
      <c r="BY27" s="1105"/>
      <c r="BZ27" s="707">
        <v>0</v>
      </c>
      <c r="CA27" s="707"/>
      <c r="CB27" s="707"/>
      <c r="CC27" s="707"/>
      <c r="CD27" s="707"/>
      <c r="CE27" s="707"/>
      <c r="CF27" s="707"/>
      <c r="CG27" s="1087" t="s">
        <v>56</v>
      </c>
      <c r="CH27" s="1088"/>
      <c r="CI27" s="1091">
        <v>0</v>
      </c>
      <c r="CJ27" s="1092"/>
      <c r="CK27" s="1092"/>
      <c r="CL27" s="1092"/>
      <c r="CM27" s="1092"/>
      <c r="CN27" s="1092"/>
      <c r="CO27" s="1092"/>
      <c r="CP27" s="1092"/>
      <c r="CQ27" s="1092"/>
      <c r="CR27" s="1092"/>
      <c r="CS27" s="1093"/>
      <c r="CT27" s="1104" t="s">
        <v>55</v>
      </c>
      <c r="CU27" s="1105"/>
      <c r="CV27" s="707">
        <v>0</v>
      </c>
      <c r="CW27" s="707"/>
      <c r="CX27" s="707"/>
      <c r="CY27" s="707"/>
      <c r="CZ27" s="707"/>
      <c r="DA27" s="707"/>
      <c r="DB27" s="707"/>
      <c r="DC27" s="1087" t="s">
        <v>56</v>
      </c>
      <c r="DD27" s="1088"/>
      <c r="DE27" s="1091">
        <v>0</v>
      </c>
      <c r="DF27" s="1092"/>
      <c r="DG27" s="1092"/>
      <c r="DH27" s="1092"/>
      <c r="DI27" s="1092"/>
      <c r="DJ27" s="1092"/>
      <c r="DK27" s="1092"/>
      <c r="DL27" s="1092"/>
      <c r="DM27" s="1092"/>
      <c r="DN27" s="1092"/>
      <c r="DO27" s="1093"/>
      <c r="DP27" s="1091">
        <v>0</v>
      </c>
      <c r="DQ27" s="1092"/>
      <c r="DR27" s="1092"/>
      <c r="DS27" s="1092"/>
      <c r="DT27" s="1092"/>
      <c r="DU27" s="1092"/>
      <c r="DV27" s="1092"/>
      <c r="DW27" s="1092"/>
      <c r="DX27" s="1092"/>
      <c r="DY27" s="1092"/>
      <c r="DZ27" s="1093"/>
      <c r="EA27" s="1091">
        <v>0</v>
      </c>
      <c r="EB27" s="1092"/>
      <c r="EC27" s="1092"/>
      <c r="ED27" s="1092"/>
      <c r="EE27" s="1092"/>
      <c r="EF27" s="1092"/>
      <c r="EG27" s="1092"/>
      <c r="EH27" s="1092"/>
      <c r="EI27" s="1092"/>
      <c r="EJ27" s="1092"/>
      <c r="EK27" s="1093"/>
      <c r="EL27" s="1091">
        <v>0</v>
      </c>
      <c r="EM27" s="1092"/>
      <c r="EN27" s="1092"/>
      <c r="EO27" s="1092"/>
      <c r="EP27" s="1092"/>
      <c r="EQ27" s="1092"/>
      <c r="ER27" s="1092"/>
      <c r="ES27" s="1092"/>
      <c r="ET27" s="1092"/>
      <c r="EU27" s="1092"/>
      <c r="EV27" s="1093"/>
      <c r="EW27" s="1104" t="s">
        <v>55</v>
      </c>
      <c r="EX27" s="1105"/>
      <c r="EY27" s="707">
        <v>0</v>
      </c>
      <c r="EZ27" s="707"/>
      <c r="FA27" s="707"/>
      <c r="FB27" s="707"/>
      <c r="FC27" s="707"/>
      <c r="FD27" s="707"/>
      <c r="FE27" s="707"/>
      <c r="FF27" s="1087" t="s">
        <v>56</v>
      </c>
      <c r="FG27" s="1088"/>
    </row>
    <row r="28" spans="1:163" ht="3" customHeight="1">
      <c r="A28" s="107"/>
      <c r="B28" s="1120"/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1"/>
      <c r="S28" s="1115"/>
      <c r="T28" s="1116"/>
      <c r="U28" s="1116"/>
      <c r="V28" s="1116"/>
      <c r="W28" s="1116"/>
      <c r="X28" s="1116"/>
      <c r="Y28" s="1116"/>
      <c r="Z28" s="1116"/>
      <c r="AA28" s="1116"/>
      <c r="AB28" s="1116"/>
      <c r="AC28" s="1117"/>
      <c r="AD28" s="104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6"/>
      <c r="AQ28" s="1076"/>
      <c r="AR28" s="1077"/>
      <c r="AS28" s="1077"/>
      <c r="AT28" s="1077"/>
      <c r="AU28" s="1077"/>
      <c r="AV28" s="1077"/>
      <c r="AW28" s="1077"/>
      <c r="AX28" s="1077"/>
      <c r="AY28" s="1077"/>
      <c r="AZ28" s="1077"/>
      <c r="BA28" s="1078"/>
      <c r="BB28" s="1106"/>
      <c r="BC28" s="1107"/>
      <c r="BD28" s="711"/>
      <c r="BE28" s="711"/>
      <c r="BF28" s="711"/>
      <c r="BG28" s="711"/>
      <c r="BH28" s="711"/>
      <c r="BI28" s="711"/>
      <c r="BJ28" s="711"/>
      <c r="BK28" s="1089"/>
      <c r="BL28" s="1090"/>
      <c r="BM28" s="1076"/>
      <c r="BN28" s="1077"/>
      <c r="BO28" s="1077"/>
      <c r="BP28" s="1077"/>
      <c r="BQ28" s="1077"/>
      <c r="BR28" s="1077"/>
      <c r="BS28" s="1077"/>
      <c r="BT28" s="1077"/>
      <c r="BU28" s="1077"/>
      <c r="BV28" s="1077"/>
      <c r="BW28" s="1078"/>
      <c r="BX28" s="1106"/>
      <c r="BY28" s="1107"/>
      <c r="BZ28" s="711"/>
      <c r="CA28" s="711"/>
      <c r="CB28" s="711"/>
      <c r="CC28" s="711"/>
      <c r="CD28" s="711"/>
      <c r="CE28" s="711"/>
      <c r="CF28" s="711"/>
      <c r="CG28" s="1089"/>
      <c r="CH28" s="1090"/>
      <c r="CI28" s="1076"/>
      <c r="CJ28" s="1077"/>
      <c r="CK28" s="1077"/>
      <c r="CL28" s="1077"/>
      <c r="CM28" s="1077"/>
      <c r="CN28" s="1077"/>
      <c r="CO28" s="1077"/>
      <c r="CP28" s="1077"/>
      <c r="CQ28" s="1077"/>
      <c r="CR28" s="1077"/>
      <c r="CS28" s="1078"/>
      <c r="CT28" s="1106"/>
      <c r="CU28" s="1107"/>
      <c r="CV28" s="711"/>
      <c r="CW28" s="711"/>
      <c r="CX28" s="711"/>
      <c r="CY28" s="711"/>
      <c r="CZ28" s="711"/>
      <c r="DA28" s="711"/>
      <c r="DB28" s="711"/>
      <c r="DC28" s="1089"/>
      <c r="DD28" s="1090"/>
      <c r="DE28" s="1076"/>
      <c r="DF28" s="1077"/>
      <c r="DG28" s="1077"/>
      <c r="DH28" s="1077"/>
      <c r="DI28" s="1077"/>
      <c r="DJ28" s="1077"/>
      <c r="DK28" s="1077"/>
      <c r="DL28" s="1077"/>
      <c r="DM28" s="1077"/>
      <c r="DN28" s="1077"/>
      <c r="DO28" s="1078"/>
      <c r="DP28" s="1076"/>
      <c r="DQ28" s="1077"/>
      <c r="DR28" s="1077"/>
      <c r="DS28" s="1077"/>
      <c r="DT28" s="1077"/>
      <c r="DU28" s="1077"/>
      <c r="DV28" s="1077"/>
      <c r="DW28" s="1077"/>
      <c r="DX28" s="1077"/>
      <c r="DY28" s="1077"/>
      <c r="DZ28" s="1078"/>
      <c r="EA28" s="1076"/>
      <c r="EB28" s="1077"/>
      <c r="EC28" s="1077"/>
      <c r="ED28" s="1077"/>
      <c r="EE28" s="1077"/>
      <c r="EF28" s="1077"/>
      <c r="EG28" s="1077"/>
      <c r="EH28" s="1077"/>
      <c r="EI28" s="1077"/>
      <c r="EJ28" s="1077"/>
      <c r="EK28" s="1078"/>
      <c r="EL28" s="1076"/>
      <c r="EM28" s="1077"/>
      <c r="EN28" s="1077"/>
      <c r="EO28" s="1077"/>
      <c r="EP28" s="1077"/>
      <c r="EQ28" s="1077"/>
      <c r="ER28" s="1077"/>
      <c r="ES28" s="1077"/>
      <c r="ET28" s="1077"/>
      <c r="EU28" s="1077"/>
      <c r="EV28" s="1078"/>
      <c r="EW28" s="1106"/>
      <c r="EX28" s="1107"/>
      <c r="EY28" s="711"/>
      <c r="EZ28" s="711"/>
      <c r="FA28" s="711"/>
      <c r="FB28" s="711"/>
      <c r="FC28" s="711"/>
      <c r="FD28" s="711"/>
      <c r="FE28" s="711"/>
      <c r="FF28" s="1089"/>
      <c r="FG28" s="1090"/>
    </row>
    <row r="29" spans="1:163" ht="13.5" customHeight="1">
      <c r="A29" s="102"/>
      <c r="B29" s="1122"/>
      <c r="C29" s="1122"/>
      <c r="D29" s="1122"/>
      <c r="E29" s="1122"/>
      <c r="F29" s="1122"/>
      <c r="G29" s="1122"/>
      <c r="H29" s="1122"/>
      <c r="I29" s="1122"/>
      <c r="J29" s="1122"/>
      <c r="K29" s="1122"/>
      <c r="L29" s="1122"/>
      <c r="M29" s="1122"/>
      <c r="N29" s="1122"/>
      <c r="O29" s="1122"/>
      <c r="P29" s="1122"/>
      <c r="Q29" s="1122"/>
      <c r="R29" s="1123"/>
      <c r="S29" s="1112"/>
      <c r="T29" s="1113"/>
      <c r="U29" s="1113"/>
      <c r="V29" s="1113"/>
      <c r="W29" s="1113"/>
      <c r="X29" s="1113"/>
      <c r="Y29" s="1113"/>
      <c r="Z29" s="1113"/>
      <c r="AA29" s="1113"/>
      <c r="AB29" s="1113"/>
      <c r="AC29" s="1114"/>
      <c r="AD29" s="1094" t="s">
        <v>122</v>
      </c>
      <c r="AE29" s="1095"/>
      <c r="AF29" s="1095"/>
      <c r="AG29" s="1095"/>
      <c r="AH29" s="1095"/>
      <c r="AI29" s="1095"/>
      <c r="AJ29" s="1096" t="s">
        <v>352</v>
      </c>
      <c r="AK29" s="1096"/>
      <c r="AL29" s="1096"/>
      <c r="AM29" s="1097" t="s">
        <v>226</v>
      </c>
      <c r="AN29" s="1097"/>
      <c r="AO29" s="1097"/>
      <c r="AP29" s="1098"/>
      <c r="AQ29" s="1091">
        <v>0</v>
      </c>
      <c r="AR29" s="1092"/>
      <c r="AS29" s="1092"/>
      <c r="AT29" s="1092"/>
      <c r="AU29" s="1092"/>
      <c r="AV29" s="1092"/>
      <c r="AW29" s="1092"/>
      <c r="AX29" s="1092"/>
      <c r="AY29" s="1092"/>
      <c r="AZ29" s="1092"/>
      <c r="BA29" s="1093"/>
      <c r="BB29" s="1104" t="s">
        <v>55</v>
      </c>
      <c r="BC29" s="1105"/>
      <c r="BD29" s="707">
        <v>0</v>
      </c>
      <c r="BE29" s="707"/>
      <c r="BF29" s="707"/>
      <c r="BG29" s="707"/>
      <c r="BH29" s="707"/>
      <c r="BI29" s="707"/>
      <c r="BJ29" s="707"/>
      <c r="BK29" s="1087" t="s">
        <v>56</v>
      </c>
      <c r="BL29" s="1088"/>
      <c r="BM29" s="1091">
        <v>0</v>
      </c>
      <c r="BN29" s="1092"/>
      <c r="BO29" s="1092"/>
      <c r="BP29" s="1092"/>
      <c r="BQ29" s="1092"/>
      <c r="BR29" s="1092"/>
      <c r="BS29" s="1092"/>
      <c r="BT29" s="1092"/>
      <c r="BU29" s="1092"/>
      <c r="BV29" s="1092"/>
      <c r="BW29" s="1093"/>
      <c r="BX29" s="1104" t="s">
        <v>55</v>
      </c>
      <c r="BY29" s="1105"/>
      <c r="BZ29" s="707">
        <v>0</v>
      </c>
      <c r="CA29" s="707"/>
      <c r="CB29" s="707"/>
      <c r="CC29" s="707"/>
      <c r="CD29" s="707"/>
      <c r="CE29" s="707"/>
      <c r="CF29" s="707"/>
      <c r="CG29" s="1087" t="s">
        <v>56</v>
      </c>
      <c r="CH29" s="1088"/>
      <c r="CI29" s="1091">
        <v>0</v>
      </c>
      <c r="CJ29" s="1092"/>
      <c r="CK29" s="1092"/>
      <c r="CL29" s="1092"/>
      <c r="CM29" s="1092"/>
      <c r="CN29" s="1092"/>
      <c r="CO29" s="1092"/>
      <c r="CP29" s="1092"/>
      <c r="CQ29" s="1092"/>
      <c r="CR29" s="1092"/>
      <c r="CS29" s="1093"/>
      <c r="CT29" s="1104" t="s">
        <v>55</v>
      </c>
      <c r="CU29" s="1105"/>
      <c r="CV29" s="707">
        <v>0</v>
      </c>
      <c r="CW29" s="707"/>
      <c r="CX29" s="707"/>
      <c r="CY29" s="707"/>
      <c r="CZ29" s="707"/>
      <c r="DA29" s="707"/>
      <c r="DB29" s="707"/>
      <c r="DC29" s="1087" t="s">
        <v>56</v>
      </c>
      <c r="DD29" s="1088"/>
      <c r="DE29" s="1091">
        <v>0</v>
      </c>
      <c r="DF29" s="1092"/>
      <c r="DG29" s="1092"/>
      <c r="DH29" s="1092"/>
      <c r="DI29" s="1092"/>
      <c r="DJ29" s="1092"/>
      <c r="DK29" s="1092"/>
      <c r="DL29" s="1092"/>
      <c r="DM29" s="1092"/>
      <c r="DN29" s="1092"/>
      <c r="DO29" s="1093"/>
      <c r="DP29" s="1091">
        <v>0</v>
      </c>
      <c r="DQ29" s="1092"/>
      <c r="DR29" s="1092"/>
      <c r="DS29" s="1092"/>
      <c r="DT29" s="1092"/>
      <c r="DU29" s="1092"/>
      <c r="DV29" s="1092"/>
      <c r="DW29" s="1092"/>
      <c r="DX29" s="1092"/>
      <c r="DY29" s="1092"/>
      <c r="DZ29" s="1093"/>
      <c r="EA29" s="1091">
        <v>0</v>
      </c>
      <c r="EB29" s="1092"/>
      <c r="EC29" s="1092"/>
      <c r="ED29" s="1092"/>
      <c r="EE29" s="1092"/>
      <c r="EF29" s="1092"/>
      <c r="EG29" s="1092"/>
      <c r="EH29" s="1092"/>
      <c r="EI29" s="1092"/>
      <c r="EJ29" s="1092"/>
      <c r="EK29" s="1093"/>
      <c r="EL29" s="1091">
        <v>0</v>
      </c>
      <c r="EM29" s="1092"/>
      <c r="EN29" s="1092"/>
      <c r="EO29" s="1092"/>
      <c r="EP29" s="1092"/>
      <c r="EQ29" s="1092"/>
      <c r="ER29" s="1092"/>
      <c r="ES29" s="1092"/>
      <c r="ET29" s="1092"/>
      <c r="EU29" s="1092"/>
      <c r="EV29" s="1093"/>
      <c r="EW29" s="1104" t="s">
        <v>55</v>
      </c>
      <c r="EX29" s="1105"/>
      <c r="EY29" s="707">
        <v>0</v>
      </c>
      <c r="EZ29" s="707"/>
      <c r="FA29" s="707"/>
      <c r="FB29" s="707"/>
      <c r="FC29" s="707"/>
      <c r="FD29" s="707"/>
      <c r="FE29" s="707"/>
      <c r="FF29" s="1087" t="s">
        <v>56</v>
      </c>
      <c r="FG29" s="1088"/>
    </row>
    <row r="30" spans="1:163" ht="3" customHeight="1">
      <c r="A30" s="10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5"/>
      <c r="S30" s="1115"/>
      <c r="T30" s="1116"/>
      <c r="U30" s="1116"/>
      <c r="V30" s="1116"/>
      <c r="W30" s="1116"/>
      <c r="X30" s="1116"/>
      <c r="Y30" s="1116"/>
      <c r="Z30" s="1116"/>
      <c r="AA30" s="1116"/>
      <c r="AB30" s="1116"/>
      <c r="AC30" s="1117"/>
      <c r="AD30" s="104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6"/>
      <c r="AQ30" s="1076"/>
      <c r="AR30" s="1077"/>
      <c r="AS30" s="1077"/>
      <c r="AT30" s="1077"/>
      <c r="AU30" s="1077"/>
      <c r="AV30" s="1077"/>
      <c r="AW30" s="1077"/>
      <c r="AX30" s="1077"/>
      <c r="AY30" s="1077"/>
      <c r="AZ30" s="1077"/>
      <c r="BA30" s="1078"/>
      <c r="BB30" s="1106"/>
      <c r="BC30" s="1107"/>
      <c r="BD30" s="711"/>
      <c r="BE30" s="711"/>
      <c r="BF30" s="711"/>
      <c r="BG30" s="711"/>
      <c r="BH30" s="711"/>
      <c r="BI30" s="711"/>
      <c r="BJ30" s="711"/>
      <c r="BK30" s="1089"/>
      <c r="BL30" s="1090"/>
      <c r="BM30" s="1076"/>
      <c r="BN30" s="1077"/>
      <c r="BO30" s="1077"/>
      <c r="BP30" s="1077"/>
      <c r="BQ30" s="1077"/>
      <c r="BR30" s="1077"/>
      <c r="BS30" s="1077"/>
      <c r="BT30" s="1077"/>
      <c r="BU30" s="1077"/>
      <c r="BV30" s="1077"/>
      <c r="BW30" s="1078"/>
      <c r="BX30" s="1106"/>
      <c r="BY30" s="1107"/>
      <c r="BZ30" s="711"/>
      <c r="CA30" s="711"/>
      <c r="CB30" s="711"/>
      <c r="CC30" s="711"/>
      <c r="CD30" s="711"/>
      <c r="CE30" s="711"/>
      <c r="CF30" s="711"/>
      <c r="CG30" s="1089"/>
      <c r="CH30" s="1090"/>
      <c r="CI30" s="1076"/>
      <c r="CJ30" s="1077"/>
      <c r="CK30" s="1077"/>
      <c r="CL30" s="1077"/>
      <c r="CM30" s="1077"/>
      <c r="CN30" s="1077"/>
      <c r="CO30" s="1077"/>
      <c r="CP30" s="1077"/>
      <c r="CQ30" s="1077"/>
      <c r="CR30" s="1077"/>
      <c r="CS30" s="1078"/>
      <c r="CT30" s="1106"/>
      <c r="CU30" s="1107"/>
      <c r="CV30" s="711"/>
      <c r="CW30" s="711"/>
      <c r="CX30" s="711"/>
      <c r="CY30" s="711"/>
      <c r="CZ30" s="711"/>
      <c r="DA30" s="711"/>
      <c r="DB30" s="711"/>
      <c r="DC30" s="1089"/>
      <c r="DD30" s="1090"/>
      <c r="DE30" s="1076"/>
      <c r="DF30" s="1077"/>
      <c r="DG30" s="1077"/>
      <c r="DH30" s="1077"/>
      <c r="DI30" s="1077"/>
      <c r="DJ30" s="1077"/>
      <c r="DK30" s="1077"/>
      <c r="DL30" s="1077"/>
      <c r="DM30" s="1077"/>
      <c r="DN30" s="1077"/>
      <c r="DO30" s="1078"/>
      <c r="DP30" s="1076"/>
      <c r="DQ30" s="1077"/>
      <c r="DR30" s="1077"/>
      <c r="DS30" s="1077"/>
      <c r="DT30" s="1077"/>
      <c r="DU30" s="1077"/>
      <c r="DV30" s="1077"/>
      <c r="DW30" s="1077"/>
      <c r="DX30" s="1077"/>
      <c r="DY30" s="1077"/>
      <c r="DZ30" s="1078"/>
      <c r="EA30" s="1076"/>
      <c r="EB30" s="1077"/>
      <c r="EC30" s="1077"/>
      <c r="ED30" s="1077"/>
      <c r="EE30" s="1077"/>
      <c r="EF30" s="1077"/>
      <c r="EG30" s="1077"/>
      <c r="EH30" s="1077"/>
      <c r="EI30" s="1077"/>
      <c r="EJ30" s="1077"/>
      <c r="EK30" s="1078"/>
      <c r="EL30" s="1076"/>
      <c r="EM30" s="1077"/>
      <c r="EN30" s="1077"/>
      <c r="EO30" s="1077"/>
      <c r="EP30" s="1077"/>
      <c r="EQ30" s="1077"/>
      <c r="ER30" s="1077"/>
      <c r="ES30" s="1077"/>
      <c r="ET30" s="1077"/>
      <c r="EU30" s="1077"/>
      <c r="EV30" s="1078"/>
      <c r="EW30" s="1106"/>
      <c r="EX30" s="1107"/>
      <c r="EY30" s="711"/>
      <c r="EZ30" s="711"/>
      <c r="FA30" s="711"/>
      <c r="FB30" s="711"/>
      <c r="FC30" s="711"/>
      <c r="FD30" s="711"/>
      <c r="FE30" s="711"/>
      <c r="FF30" s="1089"/>
      <c r="FG30" s="1090"/>
    </row>
    <row r="31" spans="1:163" ht="15" customHeight="1">
      <c r="A31" s="103"/>
      <c r="B31" s="1118" t="s">
        <v>228</v>
      </c>
      <c r="C31" s="1118"/>
      <c r="D31" s="1118"/>
      <c r="E31" s="1118"/>
      <c r="F31" s="1118"/>
      <c r="G31" s="1118"/>
      <c r="H31" s="1118"/>
      <c r="I31" s="1118"/>
      <c r="J31" s="1118"/>
      <c r="K31" s="1118"/>
      <c r="L31" s="1118"/>
      <c r="M31" s="1118"/>
      <c r="N31" s="1118"/>
      <c r="O31" s="1118"/>
      <c r="P31" s="1118"/>
      <c r="Q31" s="1118"/>
      <c r="R31" s="1119"/>
      <c r="S31" s="1112"/>
      <c r="T31" s="1113"/>
      <c r="U31" s="1113"/>
      <c r="V31" s="1113"/>
      <c r="W31" s="1113"/>
      <c r="X31" s="1113"/>
      <c r="Y31" s="1113"/>
      <c r="Z31" s="1113"/>
      <c r="AA31" s="1113"/>
      <c r="AB31" s="1113"/>
      <c r="AC31" s="1114"/>
      <c r="AD31" s="1094" t="s">
        <v>122</v>
      </c>
      <c r="AE31" s="1095"/>
      <c r="AF31" s="1095"/>
      <c r="AG31" s="1095"/>
      <c r="AH31" s="1095"/>
      <c r="AI31" s="1095"/>
      <c r="AJ31" s="1096" t="s">
        <v>350</v>
      </c>
      <c r="AK31" s="1096"/>
      <c r="AL31" s="1096"/>
      <c r="AM31" s="1097" t="s">
        <v>227</v>
      </c>
      <c r="AN31" s="1097"/>
      <c r="AO31" s="1097"/>
      <c r="AP31" s="1098"/>
      <c r="AQ31" s="1091">
        <v>0</v>
      </c>
      <c r="AR31" s="1092"/>
      <c r="AS31" s="1092"/>
      <c r="AT31" s="1092"/>
      <c r="AU31" s="1092"/>
      <c r="AV31" s="1092"/>
      <c r="AW31" s="1092"/>
      <c r="AX31" s="1092"/>
      <c r="AY31" s="1092"/>
      <c r="AZ31" s="1092"/>
      <c r="BA31" s="1093"/>
      <c r="BB31" s="1104" t="s">
        <v>55</v>
      </c>
      <c r="BC31" s="1105"/>
      <c r="BD31" s="707">
        <v>0</v>
      </c>
      <c r="BE31" s="707"/>
      <c r="BF31" s="707"/>
      <c r="BG31" s="707"/>
      <c r="BH31" s="707"/>
      <c r="BI31" s="707"/>
      <c r="BJ31" s="707"/>
      <c r="BK31" s="1087" t="s">
        <v>56</v>
      </c>
      <c r="BL31" s="1088"/>
      <c r="BM31" s="1091">
        <v>0</v>
      </c>
      <c r="BN31" s="1092"/>
      <c r="BO31" s="1092"/>
      <c r="BP31" s="1092"/>
      <c r="BQ31" s="1092"/>
      <c r="BR31" s="1092"/>
      <c r="BS31" s="1092"/>
      <c r="BT31" s="1092"/>
      <c r="BU31" s="1092"/>
      <c r="BV31" s="1092"/>
      <c r="BW31" s="1093"/>
      <c r="BX31" s="1104" t="s">
        <v>55</v>
      </c>
      <c r="BY31" s="1105"/>
      <c r="BZ31" s="707">
        <v>0</v>
      </c>
      <c r="CA31" s="707"/>
      <c r="CB31" s="707"/>
      <c r="CC31" s="707"/>
      <c r="CD31" s="707"/>
      <c r="CE31" s="707"/>
      <c r="CF31" s="707"/>
      <c r="CG31" s="1087" t="s">
        <v>56</v>
      </c>
      <c r="CH31" s="1088"/>
      <c r="CI31" s="1091">
        <v>0</v>
      </c>
      <c r="CJ31" s="1092"/>
      <c r="CK31" s="1092"/>
      <c r="CL31" s="1092"/>
      <c r="CM31" s="1092"/>
      <c r="CN31" s="1092"/>
      <c r="CO31" s="1092"/>
      <c r="CP31" s="1092"/>
      <c r="CQ31" s="1092"/>
      <c r="CR31" s="1092"/>
      <c r="CS31" s="1093"/>
      <c r="CT31" s="1104" t="s">
        <v>55</v>
      </c>
      <c r="CU31" s="1105"/>
      <c r="CV31" s="707">
        <v>0</v>
      </c>
      <c r="CW31" s="707"/>
      <c r="CX31" s="707"/>
      <c r="CY31" s="707"/>
      <c r="CZ31" s="707"/>
      <c r="DA31" s="707"/>
      <c r="DB31" s="707"/>
      <c r="DC31" s="1087" t="s">
        <v>56</v>
      </c>
      <c r="DD31" s="1088"/>
      <c r="DE31" s="1091">
        <v>0</v>
      </c>
      <c r="DF31" s="1092"/>
      <c r="DG31" s="1092"/>
      <c r="DH31" s="1092"/>
      <c r="DI31" s="1092"/>
      <c r="DJ31" s="1092"/>
      <c r="DK31" s="1092"/>
      <c r="DL31" s="1092"/>
      <c r="DM31" s="1092"/>
      <c r="DN31" s="1092"/>
      <c r="DO31" s="1093"/>
      <c r="DP31" s="1091">
        <v>0</v>
      </c>
      <c r="DQ31" s="1092"/>
      <c r="DR31" s="1092"/>
      <c r="DS31" s="1092"/>
      <c r="DT31" s="1092"/>
      <c r="DU31" s="1092"/>
      <c r="DV31" s="1092"/>
      <c r="DW31" s="1092"/>
      <c r="DX31" s="1092"/>
      <c r="DY31" s="1092"/>
      <c r="DZ31" s="1093"/>
      <c r="EA31" s="1091">
        <v>0</v>
      </c>
      <c r="EB31" s="1092"/>
      <c r="EC31" s="1092"/>
      <c r="ED31" s="1092"/>
      <c r="EE31" s="1092"/>
      <c r="EF31" s="1092"/>
      <c r="EG31" s="1092"/>
      <c r="EH31" s="1092"/>
      <c r="EI31" s="1092"/>
      <c r="EJ31" s="1092"/>
      <c r="EK31" s="1093"/>
      <c r="EL31" s="1091">
        <v>0</v>
      </c>
      <c r="EM31" s="1092"/>
      <c r="EN31" s="1092"/>
      <c r="EO31" s="1092"/>
      <c r="EP31" s="1092"/>
      <c r="EQ31" s="1092"/>
      <c r="ER31" s="1092"/>
      <c r="ES31" s="1092"/>
      <c r="ET31" s="1092"/>
      <c r="EU31" s="1092"/>
      <c r="EV31" s="1093"/>
      <c r="EW31" s="1104" t="s">
        <v>55</v>
      </c>
      <c r="EX31" s="1105"/>
      <c r="EY31" s="707">
        <v>0</v>
      </c>
      <c r="EZ31" s="707"/>
      <c r="FA31" s="707"/>
      <c r="FB31" s="707"/>
      <c r="FC31" s="707"/>
      <c r="FD31" s="707"/>
      <c r="FE31" s="707"/>
      <c r="FF31" s="1087" t="s">
        <v>56</v>
      </c>
      <c r="FG31" s="1088"/>
    </row>
    <row r="32" spans="1:163" ht="3" customHeight="1">
      <c r="A32" s="107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1"/>
      <c r="S32" s="1115"/>
      <c r="T32" s="1116"/>
      <c r="U32" s="1116"/>
      <c r="V32" s="1116"/>
      <c r="W32" s="1116"/>
      <c r="X32" s="1116"/>
      <c r="Y32" s="1116"/>
      <c r="Z32" s="1116"/>
      <c r="AA32" s="1116"/>
      <c r="AB32" s="1116"/>
      <c r="AC32" s="1117"/>
      <c r="AD32" s="104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6"/>
      <c r="AQ32" s="1076"/>
      <c r="AR32" s="1077"/>
      <c r="AS32" s="1077"/>
      <c r="AT32" s="1077"/>
      <c r="AU32" s="1077"/>
      <c r="AV32" s="1077"/>
      <c r="AW32" s="1077"/>
      <c r="AX32" s="1077"/>
      <c r="AY32" s="1077"/>
      <c r="AZ32" s="1077"/>
      <c r="BA32" s="1078"/>
      <c r="BB32" s="1106"/>
      <c r="BC32" s="1107"/>
      <c r="BD32" s="711"/>
      <c r="BE32" s="711"/>
      <c r="BF32" s="711"/>
      <c r="BG32" s="711"/>
      <c r="BH32" s="711"/>
      <c r="BI32" s="711"/>
      <c r="BJ32" s="711"/>
      <c r="BK32" s="1089"/>
      <c r="BL32" s="1090"/>
      <c r="BM32" s="1076"/>
      <c r="BN32" s="1077"/>
      <c r="BO32" s="1077"/>
      <c r="BP32" s="1077"/>
      <c r="BQ32" s="1077"/>
      <c r="BR32" s="1077"/>
      <c r="BS32" s="1077"/>
      <c r="BT32" s="1077"/>
      <c r="BU32" s="1077"/>
      <c r="BV32" s="1077"/>
      <c r="BW32" s="1078"/>
      <c r="BX32" s="1106"/>
      <c r="BY32" s="1107"/>
      <c r="BZ32" s="711"/>
      <c r="CA32" s="711"/>
      <c r="CB32" s="711"/>
      <c r="CC32" s="711"/>
      <c r="CD32" s="711"/>
      <c r="CE32" s="711"/>
      <c r="CF32" s="711"/>
      <c r="CG32" s="1089"/>
      <c r="CH32" s="1090"/>
      <c r="CI32" s="1076"/>
      <c r="CJ32" s="1077"/>
      <c r="CK32" s="1077"/>
      <c r="CL32" s="1077"/>
      <c r="CM32" s="1077"/>
      <c r="CN32" s="1077"/>
      <c r="CO32" s="1077"/>
      <c r="CP32" s="1077"/>
      <c r="CQ32" s="1077"/>
      <c r="CR32" s="1077"/>
      <c r="CS32" s="1078"/>
      <c r="CT32" s="1106"/>
      <c r="CU32" s="1107"/>
      <c r="CV32" s="711"/>
      <c r="CW32" s="711"/>
      <c r="CX32" s="711"/>
      <c r="CY32" s="711"/>
      <c r="CZ32" s="711"/>
      <c r="DA32" s="711"/>
      <c r="DB32" s="711"/>
      <c r="DC32" s="1089"/>
      <c r="DD32" s="1090"/>
      <c r="DE32" s="1076"/>
      <c r="DF32" s="1077"/>
      <c r="DG32" s="1077"/>
      <c r="DH32" s="1077"/>
      <c r="DI32" s="1077"/>
      <c r="DJ32" s="1077"/>
      <c r="DK32" s="1077"/>
      <c r="DL32" s="1077"/>
      <c r="DM32" s="1077"/>
      <c r="DN32" s="1077"/>
      <c r="DO32" s="1078"/>
      <c r="DP32" s="1076"/>
      <c r="DQ32" s="1077"/>
      <c r="DR32" s="1077"/>
      <c r="DS32" s="1077"/>
      <c r="DT32" s="1077"/>
      <c r="DU32" s="1077"/>
      <c r="DV32" s="1077"/>
      <c r="DW32" s="1077"/>
      <c r="DX32" s="1077"/>
      <c r="DY32" s="1077"/>
      <c r="DZ32" s="1078"/>
      <c r="EA32" s="1076"/>
      <c r="EB32" s="1077"/>
      <c r="EC32" s="1077"/>
      <c r="ED32" s="1077"/>
      <c r="EE32" s="1077"/>
      <c r="EF32" s="1077"/>
      <c r="EG32" s="1077"/>
      <c r="EH32" s="1077"/>
      <c r="EI32" s="1077"/>
      <c r="EJ32" s="1077"/>
      <c r="EK32" s="1078"/>
      <c r="EL32" s="1076"/>
      <c r="EM32" s="1077"/>
      <c r="EN32" s="1077"/>
      <c r="EO32" s="1077"/>
      <c r="EP32" s="1077"/>
      <c r="EQ32" s="1077"/>
      <c r="ER32" s="1077"/>
      <c r="ES32" s="1077"/>
      <c r="ET32" s="1077"/>
      <c r="EU32" s="1077"/>
      <c r="EV32" s="1078"/>
      <c r="EW32" s="1106"/>
      <c r="EX32" s="1107"/>
      <c r="EY32" s="711"/>
      <c r="EZ32" s="711"/>
      <c r="FA32" s="711"/>
      <c r="FB32" s="711"/>
      <c r="FC32" s="711"/>
      <c r="FD32" s="711"/>
      <c r="FE32" s="711"/>
      <c r="FF32" s="1089"/>
      <c r="FG32" s="1090"/>
    </row>
    <row r="33" spans="1:163" s="257" customFormat="1" ht="23.1" customHeight="1" thickBot="1">
      <c r="A33" s="108"/>
      <c r="B33" s="1145" t="s">
        <v>229</v>
      </c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6"/>
      <c r="S33" s="1147"/>
      <c r="T33" s="1148"/>
      <c r="U33" s="1148"/>
      <c r="V33" s="1148"/>
      <c r="W33" s="1148"/>
      <c r="X33" s="1148"/>
      <c r="Y33" s="1148"/>
      <c r="Z33" s="1148"/>
      <c r="AA33" s="1148"/>
      <c r="AB33" s="1148"/>
      <c r="AC33" s="1149"/>
      <c r="AD33" s="1150"/>
      <c r="AE33" s="1151"/>
      <c r="AF33" s="1151"/>
      <c r="AG33" s="1151"/>
      <c r="AH33" s="1151"/>
      <c r="AI33" s="1151"/>
      <c r="AJ33" s="1151"/>
      <c r="AK33" s="1151"/>
      <c r="AL33" s="1151"/>
      <c r="AM33" s="1151"/>
      <c r="AN33" s="1151"/>
      <c r="AO33" s="1151"/>
      <c r="AP33" s="1152"/>
      <c r="AQ33" s="1126">
        <v>0</v>
      </c>
      <c r="AR33" s="1127"/>
      <c r="AS33" s="1127"/>
      <c r="AT33" s="1127"/>
      <c r="AU33" s="1127"/>
      <c r="AV33" s="1127"/>
      <c r="AW33" s="1127"/>
      <c r="AX33" s="1127"/>
      <c r="AY33" s="1127"/>
      <c r="AZ33" s="1127"/>
      <c r="BA33" s="1128"/>
      <c r="BB33" s="1126">
        <v>0</v>
      </c>
      <c r="BC33" s="1127"/>
      <c r="BD33" s="1127"/>
      <c r="BE33" s="1127"/>
      <c r="BF33" s="1127"/>
      <c r="BG33" s="1127"/>
      <c r="BH33" s="1127"/>
      <c r="BI33" s="1127"/>
      <c r="BJ33" s="1127"/>
      <c r="BK33" s="1127"/>
      <c r="BL33" s="1128"/>
      <c r="BM33" s="1126">
        <v>0</v>
      </c>
      <c r="BN33" s="1127"/>
      <c r="BO33" s="1127"/>
      <c r="BP33" s="1127"/>
      <c r="BQ33" s="1127"/>
      <c r="BR33" s="1127"/>
      <c r="BS33" s="1127"/>
      <c r="BT33" s="1127"/>
      <c r="BU33" s="1127"/>
      <c r="BV33" s="1127"/>
      <c r="BW33" s="1128"/>
      <c r="BX33" s="1126">
        <v>0</v>
      </c>
      <c r="BY33" s="1127"/>
      <c r="BZ33" s="1127"/>
      <c r="CA33" s="1127"/>
      <c r="CB33" s="1127"/>
      <c r="CC33" s="1127"/>
      <c r="CD33" s="1127"/>
      <c r="CE33" s="1127"/>
      <c r="CF33" s="1127"/>
      <c r="CG33" s="1127"/>
      <c r="CH33" s="1128"/>
      <c r="CI33" s="1126">
        <v>0</v>
      </c>
      <c r="CJ33" s="1127"/>
      <c r="CK33" s="1127"/>
      <c r="CL33" s="1127"/>
      <c r="CM33" s="1127"/>
      <c r="CN33" s="1127"/>
      <c r="CO33" s="1127"/>
      <c r="CP33" s="1127"/>
      <c r="CQ33" s="1127"/>
      <c r="CR33" s="1127"/>
      <c r="CS33" s="1128"/>
      <c r="CT33" s="1126">
        <v>0</v>
      </c>
      <c r="CU33" s="1127"/>
      <c r="CV33" s="1127"/>
      <c r="CW33" s="1127"/>
      <c r="CX33" s="1127"/>
      <c r="CY33" s="1127"/>
      <c r="CZ33" s="1127"/>
      <c r="DA33" s="1127"/>
      <c r="DB33" s="1127"/>
      <c r="DC33" s="1127"/>
      <c r="DD33" s="1128"/>
      <c r="DE33" s="1126">
        <v>0</v>
      </c>
      <c r="DF33" s="1127"/>
      <c r="DG33" s="1127"/>
      <c r="DH33" s="1127"/>
      <c r="DI33" s="1127"/>
      <c r="DJ33" s="1127"/>
      <c r="DK33" s="1127"/>
      <c r="DL33" s="1127"/>
      <c r="DM33" s="1127"/>
      <c r="DN33" s="1127"/>
      <c r="DO33" s="1128"/>
      <c r="DP33" s="1126">
        <v>0</v>
      </c>
      <c r="DQ33" s="1127"/>
      <c r="DR33" s="1127"/>
      <c r="DS33" s="1127"/>
      <c r="DT33" s="1127"/>
      <c r="DU33" s="1127"/>
      <c r="DV33" s="1127"/>
      <c r="DW33" s="1127"/>
      <c r="DX33" s="1127"/>
      <c r="DY33" s="1127"/>
      <c r="DZ33" s="1128"/>
      <c r="EA33" s="1126">
        <v>0</v>
      </c>
      <c r="EB33" s="1127"/>
      <c r="EC33" s="1127"/>
      <c r="ED33" s="1127"/>
      <c r="EE33" s="1127"/>
      <c r="EF33" s="1127"/>
      <c r="EG33" s="1127"/>
      <c r="EH33" s="1127"/>
      <c r="EI33" s="1127"/>
      <c r="EJ33" s="1127"/>
      <c r="EK33" s="1128"/>
      <c r="EL33" s="1126">
        <v>0</v>
      </c>
      <c r="EM33" s="1127"/>
      <c r="EN33" s="1127"/>
      <c r="EO33" s="1127"/>
      <c r="EP33" s="1127"/>
      <c r="EQ33" s="1127"/>
      <c r="ER33" s="1127"/>
      <c r="ES33" s="1127"/>
      <c r="ET33" s="1127"/>
      <c r="EU33" s="1127"/>
      <c r="EV33" s="1128"/>
      <c r="EW33" s="1126">
        <v>0</v>
      </c>
      <c r="EX33" s="1127"/>
      <c r="EY33" s="1127"/>
      <c r="EZ33" s="1127"/>
      <c r="FA33" s="1127"/>
      <c r="FB33" s="1127"/>
      <c r="FC33" s="1127"/>
      <c r="FD33" s="1127"/>
      <c r="FE33" s="1127"/>
      <c r="FF33" s="1127"/>
      <c r="FG33" s="1128"/>
    </row>
    <row r="34" spans="1:163" ht="15" customHeight="1"/>
    <row r="35" spans="1:163" s="109" customFormat="1" ht="15">
      <c r="A35" s="1032" t="s">
        <v>230</v>
      </c>
      <c r="B35" s="1032"/>
      <c r="C35" s="1032"/>
      <c r="D35" s="1032"/>
      <c r="E35" s="1032"/>
      <c r="F35" s="1032"/>
      <c r="G35" s="1032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032"/>
      <c r="S35" s="1032"/>
      <c r="T35" s="1032"/>
      <c r="U35" s="1032"/>
      <c r="V35" s="1032"/>
      <c r="W35" s="1032"/>
      <c r="X35" s="1032"/>
      <c r="Y35" s="1032"/>
      <c r="Z35" s="1032"/>
      <c r="AA35" s="1032"/>
      <c r="AB35" s="1032"/>
      <c r="AC35" s="1032"/>
      <c r="AD35" s="1032"/>
      <c r="AE35" s="1032"/>
      <c r="AF35" s="1032"/>
      <c r="AG35" s="1032"/>
      <c r="AH35" s="1032"/>
      <c r="AI35" s="1032"/>
      <c r="AJ35" s="1032"/>
      <c r="AK35" s="1032"/>
      <c r="AL35" s="1032"/>
      <c r="AM35" s="1032"/>
      <c r="AN35" s="1032"/>
      <c r="AO35" s="1032"/>
      <c r="AP35" s="1032"/>
      <c r="AQ35" s="1032"/>
      <c r="AR35" s="1032"/>
      <c r="AS35" s="1032"/>
      <c r="AT35" s="1032"/>
      <c r="AU35" s="1032"/>
      <c r="AV35" s="1032"/>
      <c r="AW35" s="1032"/>
      <c r="AX35" s="1032"/>
      <c r="AY35" s="1032"/>
      <c r="AZ35" s="1032"/>
      <c r="BA35" s="1032"/>
      <c r="BB35" s="1032"/>
      <c r="BC35" s="1032"/>
      <c r="BD35" s="1032"/>
      <c r="BE35" s="1032"/>
      <c r="BF35" s="1032"/>
      <c r="BG35" s="1032"/>
      <c r="BH35" s="1032"/>
      <c r="BI35" s="1032"/>
      <c r="BJ35" s="1032"/>
      <c r="BK35" s="1032"/>
      <c r="BL35" s="1032"/>
      <c r="BM35" s="1032"/>
      <c r="BN35" s="1032"/>
      <c r="BO35" s="1032"/>
      <c r="BP35" s="1032"/>
      <c r="BQ35" s="1032"/>
      <c r="BR35" s="1032"/>
      <c r="BS35" s="1032"/>
      <c r="BT35" s="1032"/>
      <c r="BU35" s="1032"/>
      <c r="BV35" s="1032"/>
      <c r="BW35" s="1032"/>
      <c r="BX35" s="1032"/>
      <c r="BY35" s="1032"/>
      <c r="BZ35" s="1032"/>
      <c r="CA35" s="1032"/>
      <c r="CB35" s="1032"/>
      <c r="CC35" s="1032"/>
      <c r="CD35" s="1032"/>
      <c r="CE35" s="1032"/>
      <c r="CF35" s="1032"/>
      <c r="CG35" s="1032"/>
      <c r="CH35" s="1032"/>
      <c r="CI35" s="1032"/>
      <c r="CJ35" s="1032"/>
      <c r="CK35" s="1032"/>
      <c r="CL35" s="1032"/>
      <c r="CM35" s="1032"/>
      <c r="CN35" s="1032"/>
      <c r="CO35" s="1032"/>
      <c r="CP35" s="1032"/>
      <c r="CQ35" s="1032"/>
      <c r="CR35" s="1032"/>
      <c r="CS35" s="1032"/>
      <c r="CT35" s="1032"/>
      <c r="CU35" s="1032"/>
      <c r="CV35" s="1032"/>
      <c r="CW35" s="1032"/>
      <c r="CX35" s="1032"/>
      <c r="CY35" s="1032"/>
      <c r="CZ35" s="1032"/>
      <c r="DA35" s="1032"/>
      <c r="DB35" s="1032"/>
      <c r="DC35" s="1032"/>
      <c r="DD35" s="1032"/>
      <c r="DE35" s="1032"/>
      <c r="DF35" s="1032"/>
      <c r="DG35" s="1032"/>
      <c r="DH35" s="1032"/>
      <c r="DI35" s="1032"/>
      <c r="DJ35" s="1032"/>
      <c r="DK35" s="1032"/>
      <c r="DL35" s="1032"/>
      <c r="DM35" s="1032"/>
      <c r="DN35" s="1032"/>
      <c r="DO35" s="1032"/>
      <c r="DP35" s="1032"/>
      <c r="DQ35" s="1032"/>
      <c r="DR35" s="1032"/>
      <c r="DS35" s="1032"/>
      <c r="DT35" s="1032"/>
      <c r="DU35" s="1032"/>
      <c r="DV35" s="1032"/>
      <c r="DW35" s="1032"/>
      <c r="DX35" s="1032"/>
      <c r="DY35" s="1032"/>
      <c r="DZ35" s="1032"/>
      <c r="EA35" s="1032"/>
      <c r="EB35" s="1032"/>
      <c r="EC35" s="1032"/>
      <c r="ED35" s="1032"/>
      <c r="EE35" s="1032"/>
      <c r="EF35" s="1032"/>
    </row>
    <row r="37" spans="1:163" s="112" customFormat="1" ht="13.5" customHeight="1">
      <c r="A37" s="1129" t="s">
        <v>127</v>
      </c>
      <c r="B37" s="1130"/>
      <c r="C37" s="1130"/>
      <c r="D37" s="1130"/>
      <c r="E37" s="1130"/>
      <c r="F37" s="1130"/>
      <c r="G37" s="1130"/>
      <c r="H37" s="1130"/>
      <c r="I37" s="1130"/>
      <c r="J37" s="1130"/>
      <c r="K37" s="1130"/>
      <c r="L37" s="1130"/>
      <c r="M37" s="1130"/>
      <c r="N37" s="1130"/>
      <c r="O37" s="1130"/>
      <c r="P37" s="1130"/>
      <c r="Q37" s="1130"/>
      <c r="R37" s="1130"/>
      <c r="S37" s="1130"/>
      <c r="T37" s="1130"/>
      <c r="U37" s="1130"/>
      <c r="V37" s="1130"/>
      <c r="W37" s="1130"/>
      <c r="X37" s="1130"/>
      <c r="Y37" s="1130"/>
      <c r="Z37" s="1130"/>
      <c r="AA37" s="1130"/>
      <c r="AB37" s="1130"/>
      <c r="AC37" s="1130"/>
      <c r="AD37" s="1130"/>
      <c r="AE37" s="1130"/>
      <c r="AF37" s="1130"/>
      <c r="AG37" s="1130"/>
      <c r="AH37" s="1130"/>
      <c r="AI37" s="1130"/>
      <c r="AJ37" s="1130"/>
      <c r="AK37" s="1130"/>
      <c r="AL37" s="1130"/>
      <c r="AM37" s="1131"/>
      <c r="AN37" s="1138" t="s">
        <v>370</v>
      </c>
      <c r="AO37" s="1138"/>
      <c r="AP37" s="1138"/>
      <c r="AQ37" s="1138"/>
      <c r="AR37" s="1138"/>
      <c r="AS37" s="1138"/>
      <c r="AT37" s="1138"/>
      <c r="AU37" s="1138"/>
      <c r="AV37" s="1138"/>
      <c r="AW37" s="1138"/>
      <c r="AX37" s="1138"/>
      <c r="AY37" s="1138"/>
      <c r="AZ37" s="1138"/>
      <c r="BA37" s="1139" t="s">
        <v>231</v>
      </c>
      <c r="BB37" s="1140"/>
      <c r="BC37" s="1140"/>
      <c r="BD37" s="1140"/>
      <c r="BE37" s="1140"/>
      <c r="BF37" s="404" t="s">
        <v>594</v>
      </c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260"/>
      <c r="CA37" s="260"/>
      <c r="CB37" s="111"/>
      <c r="CC37" s="1141" t="s">
        <v>29</v>
      </c>
      <c r="CD37" s="1142"/>
      <c r="CE37" s="1142"/>
      <c r="CF37" s="1142"/>
      <c r="CG37" s="1142"/>
      <c r="CH37" s="1142"/>
      <c r="CI37" s="1142"/>
      <c r="CJ37" s="1142"/>
      <c r="CK37" s="1142"/>
      <c r="CL37" s="1142"/>
      <c r="CM37" s="1142"/>
      <c r="CN37" s="1142"/>
      <c r="CO37" s="1142"/>
      <c r="CP37" s="1142"/>
      <c r="CQ37" s="1142"/>
      <c r="CR37" s="1142"/>
      <c r="CS37" s="1142"/>
      <c r="CT37" s="1142"/>
      <c r="CU37" s="1142"/>
      <c r="CV37" s="1142"/>
      <c r="CW37" s="1142"/>
      <c r="CX37" s="1142"/>
      <c r="CY37" s="1142"/>
      <c r="CZ37" s="1142"/>
      <c r="DA37" s="1142"/>
      <c r="DB37" s="1142"/>
      <c r="DC37" s="1142"/>
      <c r="DD37" s="1143"/>
      <c r="DE37" s="1141" t="s">
        <v>29</v>
      </c>
      <c r="DF37" s="1142"/>
      <c r="DG37" s="1142"/>
      <c r="DH37" s="1142"/>
      <c r="DI37" s="1142"/>
      <c r="DJ37" s="1142"/>
      <c r="DK37" s="1142"/>
      <c r="DL37" s="1142"/>
      <c r="DM37" s="1142"/>
      <c r="DN37" s="1142"/>
      <c r="DO37" s="1142"/>
      <c r="DP37" s="1142"/>
      <c r="DQ37" s="1142"/>
      <c r="DR37" s="1142"/>
      <c r="DS37" s="1142"/>
      <c r="DT37" s="1142"/>
      <c r="DU37" s="1142"/>
      <c r="DV37" s="1142"/>
      <c r="DW37" s="1142"/>
      <c r="DX37" s="1142"/>
      <c r="DY37" s="1142"/>
      <c r="DZ37" s="1142"/>
      <c r="EA37" s="1142"/>
      <c r="EB37" s="1142"/>
      <c r="EC37" s="1142"/>
      <c r="ED37" s="1142"/>
      <c r="EE37" s="1142"/>
      <c r="EF37" s="1143"/>
    </row>
    <row r="38" spans="1:163" s="112" customFormat="1" ht="14.25" customHeight="1">
      <c r="A38" s="1132"/>
      <c r="B38" s="1133"/>
      <c r="C38" s="1133"/>
      <c r="D38" s="1133"/>
      <c r="E38" s="1133"/>
      <c r="F38" s="1133"/>
      <c r="G38" s="1133"/>
      <c r="H38" s="1133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133"/>
      <c r="V38" s="1133"/>
      <c r="W38" s="1133"/>
      <c r="X38" s="1133"/>
      <c r="Y38" s="1133"/>
      <c r="Z38" s="1133"/>
      <c r="AA38" s="1133"/>
      <c r="AB38" s="1133"/>
      <c r="AC38" s="1133"/>
      <c r="AD38" s="1133"/>
      <c r="AE38" s="1133"/>
      <c r="AF38" s="1133"/>
      <c r="AG38" s="1133"/>
      <c r="AH38" s="1133"/>
      <c r="AI38" s="1133"/>
      <c r="AJ38" s="1133"/>
      <c r="AK38" s="1133"/>
      <c r="AL38" s="1133"/>
      <c r="AM38" s="1134"/>
      <c r="AN38" s="1138"/>
      <c r="AO38" s="1138"/>
      <c r="AP38" s="1138"/>
      <c r="AQ38" s="1138"/>
      <c r="AR38" s="1138"/>
      <c r="AS38" s="1138"/>
      <c r="AT38" s="1138"/>
      <c r="AU38" s="1138"/>
      <c r="AV38" s="1138"/>
      <c r="AW38" s="1138"/>
      <c r="AX38" s="1138"/>
      <c r="AY38" s="1138"/>
      <c r="AZ38" s="1138"/>
      <c r="BA38" s="113"/>
      <c r="BH38" s="1144">
        <v>20</v>
      </c>
      <c r="BI38" s="1144"/>
      <c r="BJ38" s="1144"/>
      <c r="BK38" s="1144"/>
      <c r="BL38" s="544" t="s">
        <v>352</v>
      </c>
      <c r="BM38" s="544"/>
      <c r="BN38" s="544"/>
      <c r="BO38" s="544"/>
      <c r="BP38" s="544"/>
      <c r="BQ38" s="544"/>
      <c r="BR38" s="112" t="s">
        <v>31</v>
      </c>
      <c r="CB38" s="114"/>
      <c r="CC38" s="113"/>
      <c r="CJ38" s="1144">
        <v>20</v>
      </c>
      <c r="CK38" s="1144"/>
      <c r="CL38" s="1144"/>
      <c r="CM38" s="1144"/>
      <c r="CN38" s="528" t="s">
        <v>350</v>
      </c>
      <c r="CO38" s="528"/>
      <c r="CP38" s="528"/>
      <c r="CQ38" s="528"/>
      <c r="CR38" s="528"/>
      <c r="CS38" s="528"/>
      <c r="CT38" s="112" t="s">
        <v>160</v>
      </c>
      <c r="DD38" s="114"/>
      <c r="DE38" s="113"/>
      <c r="DL38" s="1144">
        <v>20</v>
      </c>
      <c r="DM38" s="1144"/>
      <c r="DN38" s="1144"/>
      <c r="DO38" s="1144"/>
      <c r="DP38" s="528" t="s">
        <v>351</v>
      </c>
      <c r="DQ38" s="528"/>
      <c r="DR38" s="528"/>
      <c r="DS38" s="528"/>
      <c r="DT38" s="528"/>
      <c r="DU38" s="528"/>
      <c r="DV38" s="112" t="s">
        <v>32</v>
      </c>
      <c r="EF38" s="114"/>
    </row>
    <row r="39" spans="1:163" s="112" customFormat="1" ht="6" customHeight="1" thickBot="1">
      <c r="A39" s="1135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1136"/>
      <c r="AJ39" s="1136"/>
      <c r="AK39" s="1136"/>
      <c r="AL39" s="1136"/>
      <c r="AM39" s="1137"/>
      <c r="AN39" s="1138"/>
      <c r="AO39" s="1138"/>
      <c r="AP39" s="1138"/>
      <c r="AQ39" s="1138"/>
      <c r="AR39" s="1138"/>
      <c r="AS39" s="1138"/>
      <c r="AT39" s="1138"/>
      <c r="AU39" s="1138"/>
      <c r="AV39" s="1138"/>
      <c r="AW39" s="1138"/>
      <c r="AX39" s="1138"/>
      <c r="AY39" s="1138"/>
      <c r="AZ39" s="1138"/>
      <c r="BA39" s="113"/>
      <c r="CB39" s="114"/>
      <c r="CC39" s="113"/>
      <c r="DD39" s="114"/>
      <c r="DE39" s="113"/>
      <c r="EF39" s="114"/>
    </row>
    <row r="40" spans="1:163" s="257" customFormat="1" ht="13.5" customHeight="1">
      <c r="A40" s="108"/>
      <c r="B40" s="1174" t="s">
        <v>232</v>
      </c>
      <c r="C40" s="1174"/>
      <c r="D40" s="1174"/>
      <c r="E40" s="1174"/>
      <c r="F40" s="1174"/>
      <c r="G40" s="1174"/>
      <c r="H40" s="1174"/>
      <c r="I40" s="1174"/>
      <c r="J40" s="1174"/>
      <c r="K40" s="1174"/>
      <c r="L40" s="1174"/>
      <c r="M40" s="1174"/>
      <c r="N40" s="1174"/>
      <c r="O40" s="1174"/>
      <c r="P40" s="1174"/>
      <c r="Q40" s="1174"/>
      <c r="R40" s="1174"/>
      <c r="S40" s="1174"/>
      <c r="T40" s="1174"/>
      <c r="U40" s="1174"/>
      <c r="V40" s="1174"/>
      <c r="W40" s="1174"/>
      <c r="X40" s="1174"/>
      <c r="Y40" s="1174"/>
      <c r="Z40" s="1174"/>
      <c r="AA40" s="1174"/>
      <c r="AB40" s="1174"/>
      <c r="AC40" s="1174"/>
      <c r="AD40" s="1174"/>
      <c r="AE40" s="1174"/>
      <c r="AF40" s="1174"/>
      <c r="AG40" s="1174"/>
      <c r="AH40" s="1174"/>
      <c r="AI40" s="1174"/>
      <c r="AJ40" s="1174"/>
      <c r="AK40" s="1174"/>
      <c r="AL40" s="1174"/>
      <c r="AM40" s="1175"/>
      <c r="AN40" s="430">
        <v>5120</v>
      </c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1176"/>
      <c r="BA40" s="1177">
        <v>0</v>
      </c>
      <c r="BB40" s="1178"/>
      <c r="BC40" s="1178"/>
      <c r="BD40" s="1178"/>
      <c r="BE40" s="1178"/>
      <c r="BF40" s="1178"/>
      <c r="BG40" s="1178"/>
      <c r="BH40" s="1178"/>
      <c r="BI40" s="1178"/>
      <c r="BJ40" s="1178"/>
      <c r="BK40" s="1178"/>
      <c r="BL40" s="1178"/>
      <c r="BM40" s="1178"/>
      <c r="BN40" s="1178"/>
      <c r="BO40" s="1178"/>
      <c r="BP40" s="1178"/>
      <c r="BQ40" s="1178"/>
      <c r="BR40" s="1178"/>
      <c r="BS40" s="1178"/>
      <c r="BT40" s="1178"/>
      <c r="BU40" s="1178"/>
      <c r="BV40" s="1178"/>
      <c r="BW40" s="1178"/>
      <c r="BX40" s="1178"/>
      <c r="BY40" s="1178"/>
      <c r="BZ40" s="1178"/>
      <c r="CA40" s="1178"/>
      <c r="CB40" s="1179"/>
      <c r="CC40" s="1180">
        <v>0</v>
      </c>
      <c r="CD40" s="1178"/>
      <c r="CE40" s="1178"/>
      <c r="CF40" s="1178"/>
      <c r="CG40" s="1178"/>
      <c r="CH40" s="1178"/>
      <c r="CI40" s="1178"/>
      <c r="CJ40" s="1178"/>
      <c r="CK40" s="1178"/>
      <c r="CL40" s="1178"/>
      <c r="CM40" s="1178"/>
      <c r="CN40" s="1178"/>
      <c r="CO40" s="1178"/>
      <c r="CP40" s="1178"/>
      <c r="CQ40" s="1178"/>
      <c r="CR40" s="1178"/>
      <c r="CS40" s="1178"/>
      <c r="CT40" s="1178"/>
      <c r="CU40" s="1178"/>
      <c r="CV40" s="1178"/>
      <c r="CW40" s="1178"/>
      <c r="CX40" s="1178"/>
      <c r="CY40" s="1178"/>
      <c r="CZ40" s="1178"/>
      <c r="DA40" s="1178"/>
      <c r="DB40" s="1178"/>
      <c r="DC40" s="1178"/>
      <c r="DD40" s="1179"/>
      <c r="DE40" s="1180">
        <v>0</v>
      </c>
      <c r="DF40" s="1178"/>
      <c r="DG40" s="1178"/>
      <c r="DH40" s="1178"/>
      <c r="DI40" s="1178"/>
      <c r="DJ40" s="1178"/>
      <c r="DK40" s="1178"/>
      <c r="DL40" s="1178"/>
      <c r="DM40" s="1178"/>
      <c r="DN40" s="1178"/>
      <c r="DO40" s="1178"/>
      <c r="DP40" s="1178"/>
      <c r="DQ40" s="1178"/>
      <c r="DR40" s="1178"/>
      <c r="DS40" s="1178"/>
      <c r="DT40" s="1178"/>
      <c r="DU40" s="1178"/>
      <c r="DV40" s="1178"/>
      <c r="DW40" s="1178"/>
      <c r="DX40" s="1178"/>
      <c r="DY40" s="1178"/>
      <c r="DZ40" s="1178"/>
      <c r="EA40" s="1178"/>
      <c r="EB40" s="1178"/>
      <c r="EC40" s="1178"/>
      <c r="ED40" s="1178"/>
      <c r="EE40" s="1178"/>
      <c r="EF40" s="1181"/>
    </row>
    <row r="41" spans="1:163" s="257" customFormat="1" ht="13.5" customHeight="1">
      <c r="A41" s="115"/>
      <c r="B41" s="1153" t="s">
        <v>136</v>
      </c>
      <c r="C41" s="1153"/>
      <c r="D41" s="1153"/>
      <c r="E41" s="1153"/>
      <c r="F41" s="1153"/>
      <c r="G41" s="1153"/>
      <c r="H41" s="1153"/>
      <c r="I41" s="1153"/>
      <c r="J41" s="1153"/>
      <c r="K41" s="1153"/>
      <c r="L41" s="1153"/>
      <c r="M41" s="1153"/>
      <c r="N41" s="1153"/>
      <c r="O41" s="1153"/>
      <c r="P41" s="1153"/>
      <c r="Q41" s="1153"/>
      <c r="R41" s="1153"/>
      <c r="S41" s="1153"/>
      <c r="T41" s="1153"/>
      <c r="U41" s="1153"/>
      <c r="V41" s="1153"/>
      <c r="W41" s="1153"/>
      <c r="X41" s="1153"/>
      <c r="Y41" s="1153"/>
      <c r="Z41" s="1153"/>
      <c r="AA41" s="1153"/>
      <c r="AB41" s="1153"/>
      <c r="AC41" s="1153"/>
      <c r="AD41" s="1153"/>
      <c r="AE41" s="1153"/>
      <c r="AF41" s="1153"/>
      <c r="AG41" s="1153"/>
      <c r="AH41" s="1153"/>
      <c r="AI41" s="1153"/>
      <c r="AJ41" s="1153"/>
      <c r="AK41" s="1153"/>
      <c r="AL41" s="1153"/>
      <c r="AM41" s="1154"/>
      <c r="AN41" s="1155"/>
      <c r="AO41" s="1156"/>
      <c r="AP41" s="1156"/>
      <c r="AQ41" s="1156"/>
      <c r="AR41" s="1156"/>
      <c r="AS41" s="1156"/>
      <c r="AT41" s="1156"/>
      <c r="AU41" s="1156"/>
      <c r="AV41" s="1156"/>
      <c r="AW41" s="1156"/>
      <c r="AX41" s="1156"/>
      <c r="AY41" s="1156"/>
      <c r="AZ41" s="1157"/>
      <c r="BA41" s="1164">
        <v>0</v>
      </c>
      <c r="BB41" s="1130"/>
      <c r="BC41" s="1130"/>
      <c r="BD41" s="1130"/>
      <c r="BE41" s="1130"/>
      <c r="BF41" s="1130"/>
      <c r="BG41" s="1130"/>
      <c r="BH41" s="1130"/>
      <c r="BI41" s="1130"/>
      <c r="BJ41" s="1130"/>
      <c r="BK41" s="1130"/>
      <c r="BL41" s="1130"/>
      <c r="BM41" s="1130"/>
      <c r="BN41" s="1130"/>
      <c r="BO41" s="1130"/>
      <c r="BP41" s="1130"/>
      <c r="BQ41" s="1130"/>
      <c r="BR41" s="1130"/>
      <c r="BS41" s="1130"/>
      <c r="BT41" s="1130"/>
      <c r="BU41" s="1130"/>
      <c r="BV41" s="1130"/>
      <c r="BW41" s="1130"/>
      <c r="BX41" s="1130"/>
      <c r="BY41" s="1130"/>
      <c r="BZ41" s="1130"/>
      <c r="CA41" s="1130"/>
      <c r="CB41" s="1131"/>
      <c r="CC41" s="1129">
        <v>0</v>
      </c>
      <c r="CD41" s="1130"/>
      <c r="CE41" s="1130"/>
      <c r="CF41" s="1130"/>
      <c r="CG41" s="1130"/>
      <c r="CH41" s="1130"/>
      <c r="CI41" s="1130"/>
      <c r="CJ41" s="1130"/>
      <c r="CK41" s="1130"/>
      <c r="CL41" s="1130"/>
      <c r="CM41" s="1130"/>
      <c r="CN41" s="1130"/>
      <c r="CO41" s="1130"/>
      <c r="CP41" s="1130"/>
      <c r="CQ41" s="1130"/>
      <c r="CR41" s="1130"/>
      <c r="CS41" s="1130"/>
      <c r="CT41" s="1130"/>
      <c r="CU41" s="1130"/>
      <c r="CV41" s="1130"/>
      <c r="CW41" s="1130"/>
      <c r="CX41" s="1130"/>
      <c r="CY41" s="1130"/>
      <c r="CZ41" s="1130"/>
      <c r="DA41" s="1130"/>
      <c r="DB41" s="1130"/>
      <c r="DC41" s="1130"/>
      <c r="DD41" s="1131"/>
      <c r="DE41" s="1129">
        <v>0</v>
      </c>
      <c r="DF41" s="1130"/>
      <c r="DG41" s="1130"/>
      <c r="DH41" s="1130"/>
      <c r="DI41" s="1130"/>
      <c r="DJ41" s="1130"/>
      <c r="DK41" s="1130"/>
      <c r="DL41" s="1130"/>
      <c r="DM41" s="1130"/>
      <c r="DN41" s="1130"/>
      <c r="DO41" s="1130"/>
      <c r="DP41" s="1130"/>
      <c r="DQ41" s="1130"/>
      <c r="DR41" s="1130"/>
      <c r="DS41" s="1130"/>
      <c r="DT41" s="1130"/>
      <c r="DU41" s="1130"/>
      <c r="DV41" s="1130"/>
      <c r="DW41" s="1130"/>
      <c r="DX41" s="1130"/>
      <c r="DY41" s="1130"/>
      <c r="DZ41" s="1130"/>
      <c r="EA41" s="1130"/>
      <c r="EB41" s="1130"/>
      <c r="EC41" s="1130"/>
      <c r="ED41" s="1130"/>
      <c r="EE41" s="1130"/>
      <c r="EF41" s="1167"/>
    </row>
    <row r="42" spans="1:163" s="257" customFormat="1" ht="13.5" customHeight="1">
      <c r="A42" s="116"/>
      <c r="B42" s="1170"/>
      <c r="C42" s="1170"/>
      <c r="D42" s="1170"/>
      <c r="E42" s="1170"/>
      <c r="F42" s="1170"/>
      <c r="G42" s="1170"/>
      <c r="H42" s="1170"/>
      <c r="I42" s="1170"/>
      <c r="J42" s="1170"/>
      <c r="K42" s="1170"/>
      <c r="L42" s="1170"/>
      <c r="M42" s="1170"/>
      <c r="N42" s="1170"/>
      <c r="O42" s="1170"/>
      <c r="P42" s="1170"/>
      <c r="Q42" s="1170"/>
      <c r="R42" s="1170"/>
      <c r="S42" s="1170"/>
      <c r="T42" s="1170"/>
      <c r="U42" s="1170"/>
      <c r="V42" s="1170"/>
      <c r="W42" s="1170"/>
      <c r="X42" s="1170"/>
      <c r="Y42" s="1170"/>
      <c r="Z42" s="1170"/>
      <c r="AA42" s="1170"/>
      <c r="AB42" s="1170"/>
      <c r="AC42" s="1170"/>
      <c r="AD42" s="1170"/>
      <c r="AE42" s="1170"/>
      <c r="AF42" s="1170"/>
      <c r="AG42" s="1170"/>
      <c r="AH42" s="1170"/>
      <c r="AI42" s="1170"/>
      <c r="AJ42" s="1170"/>
      <c r="AK42" s="1170"/>
      <c r="AL42" s="1170"/>
      <c r="AM42" s="1171"/>
      <c r="AN42" s="1158"/>
      <c r="AO42" s="1159"/>
      <c r="AP42" s="1159"/>
      <c r="AQ42" s="1159"/>
      <c r="AR42" s="1159"/>
      <c r="AS42" s="1159"/>
      <c r="AT42" s="1159"/>
      <c r="AU42" s="1159"/>
      <c r="AV42" s="1159"/>
      <c r="AW42" s="1159"/>
      <c r="AX42" s="1159"/>
      <c r="AY42" s="1159"/>
      <c r="AZ42" s="1160"/>
      <c r="BA42" s="1165"/>
      <c r="BB42" s="1133"/>
      <c r="BC42" s="1133"/>
      <c r="BD42" s="1133"/>
      <c r="BE42" s="1133"/>
      <c r="BF42" s="1133"/>
      <c r="BG42" s="1133"/>
      <c r="BH42" s="1133"/>
      <c r="BI42" s="1133"/>
      <c r="BJ42" s="1133"/>
      <c r="BK42" s="1133"/>
      <c r="BL42" s="1133"/>
      <c r="BM42" s="1133"/>
      <c r="BN42" s="1133"/>
      <c r="BO42" s="1133"/>
      <c r="BP42" s="1133"/>
      <c r="BQ42" s="1133"/>
      <c r="BR42" s="1133"/>
      <c r="BS42" s="1133"/>
      <c r="BT42" s="1133"/>
      <c r="BU42" s="1133"/>
      <c r="BV42" s="1133"/>
      <c r="BW42" s="1133"/>
      <c r="BX42" s="1133"/>
      <c r="BY42" s="1133"/>
      <c r="BZ42" s="1133"/>
      <c r="CA42" s="1133"/>
      <c r="CB42" s="1134"/>
      <c r="CC42" s="1132"/>
      <c r="CD42" s="1133"/>
      <c r="CE42" s="1133"/>
      <c r="CF42" s="1133"/>
      <c r="CG42" s="1133"/>
      <c r="CH42" s="1133"/>
      <c r="CI42" s="1133"/>
      <c r="CJ42" s="1133"/>
      <c r="CK42" s="1133"/>
      <c r="CL42" s="1133"/>
      <c r="CM42" s="1133"/>
      <c r="CN42" s="1133"/>
      <c r="CO42" s="1133"/>
      <c r="CP42" s="1133"/>
      <c r="CQ42" s="1133"/>
      <c r="CR42" s="1133"/>
      <c r="CS42" s="1133"/>
      <c r="CT42" s="1133"/>
      <c r="CU42" s="1133"/>
      <c r="CV42" s="1133"/>
      <c r="CW42" s="1133"/>
      <c r="CX42" s="1133"/>
      <c r="CY42" s="1133"/>
      <c r="CZ42" s="1133"/>
      <c r="DA42" s="1133"/>
      <c r="DB42" s="1133"/>
      <c r="DC42" s="1133"/>
      <c r="DD42" s="1134"/>
      <c r="DE42" s="1132"/>
      <c r="DF42" s="1133"/>
      <c r="DG42" s="1133"/>
      <c r="DH42" s="1133"/>
      <c r="DI42" s="1133"/>
      <c r="DJ42" s="1133"/>
      <c r="DK42" s="1133"/>
      <c r="DL42" s="1133"/>
      <c r="DM42" s="1133"/>
      <c r="DN42" s="1133"/>
      <c r="DO42" s="1133"/>
      <c r="DP42" s="1133"/>
      <c r="DQ42" s="1133"/>
      <c r="DR42" s="1133"/>
      <c r="DS42" s="1133"/>
      <c r="DT42" s="1133"/>
      <c r="DU42" s="1133"/>
      <c r="DV42" s="1133"/>
      <c r="DW42" s="1133"/>
      <c r="DX42" s="1133"/>
      <c r="DY42" s="1133"/>
      <c r="DZ42" s="1133"/>
      <c r="EA42" s="1133"/>
      <c r="EB42" s="1133"/>
      <c r="EC42" s="1133"/>
      <c r="ED42" s="1133"/>
      <c r="EE42" s="1133"/>
      <c r="EF42" s="1168"/>
    </row>
    <row r="43" spans="1:163" s="257" customFormat="1" ht="13.5" customHeight="1">
      <c r="A43" s="117"/>
      <c r="B43" s="1172" t="s">
        <v>228</v>
      </c>
      <c r="C43" s="1172"/>
      <c r="D43" s="1172"/>
      <c r="E43" s="1172"/>
      <c r="F43" s="1172"/>
      <c r="G43" s="1172"/>
      <c r="H43" s="1172"/>
      <c r="I43" s="1172"/>
      <c r="J43" s="1172"/>
      <c r="K43" s="1172"/>
      <c r="L43" s="1172"/>
      <c r="M43" s="1172"/>
      <c r="N43" s="1172"/>
      <c r="O43" s="1172"/>
      <c r="P43" s="1172"/>
      <c r="Q43" s="1172"/>
      <c r="R43" s="1172"/>
      <c r="S43" s="1172"/>
      <c r="T43" s="1172"/>
      <c r="U43" s="1172"/>
      <c r="V43" s="1172"/>
      <c r="W43" s="1172"/>
      <c r="X43" s="1172"/>
      <c r="Y43" s="1172"/>
      <c r="Z43" s="1172"/>
      <c r="AA43" s="1172"/>
      <c r="AB43" s="1172"/>
      <c r="AC43" s="1172"/>
      <c r="AD43" s="1172"/>
      <c r="AE43" s="1172"/>
      <c r="AF43" s="1172"/>
      <c r="AG43" s="1172"/>
      <c r="AH43" s="1172"/>
      <c r="AI43" s="1172"/>
      <c r="AJ43" s="1172"/>
      <c r="AK43" s="1172"/>
      <c r="AL43" s="1172"/>
      <c r="AM43" s="1173"/>
      <c r="AN43" s="1161"/>
      <c r="AO43" s="1162"/>
      <c r="AP43" s="1162"/>
      <c r="AQ43" s="1162"/>
      <c r="AR43" s="1162"/>
      <c r="AS43" s="1162"/>
      <c r="AT43" s="1162"/>
      <c r="AU43" s="1162"/>
      <c r="AV43" s="1162"/>
      <c r="AW43" s="1162"/>
      <c r="AX43" s="1162"/>
      <c r="AY43" s="1162"/>
      <c r="AZ43" s="1163"/>
      <c r="BA43" s="1166"/>
      <c r="BB43" s="1136"/>
      <c r="BC43" s="1136"/>
      <c r="BD43" s="1136"/>
      <c r="BE43" s="1136"/>
      <c r="BF43" s="1136"/>
      <c r="BG43" s="1136"/>
      <c r="BH43" s="1136"/>
      <c r="BI43" s="1136"/>
      <c r="BJ43" s="1136"/>
      <c r="BK43" s="1136"/>
      <c r="BL43" s="1136"/>
      <c r="BM43" s="1136"/>
      <c r="BN43" s="1136"/>
      <c r="BO43" s="1136"/>
      <c r="BP43" s="1136"/>
      <c r="BQ43" s="1136"/>
      <c r="BR43" s="1136"/>
      <c r="BS43" s="1136"/>
      <c r="BT43" s="1136"/>
      <c r="BU43" s="1136"/>
      <c r="BV43" s="1136"/>
      <c r="BW43" s="1136"/>
      <c r="BX43" s="1136"/>
      <c r="BY43" s="1136"/>
      <c r="BZ43" s="1136"/>
      <c r="CA43" s="1136"/>
      <c r="CB43" s="1137"/>
      <c r="CC43" s="1135"/>
      <c r="CD43" s="1136"/>
      <c r="CE43" s="1136"/>
      <c r="CF43" s="1136"/>
      <c r="CG43" s="1136"/>
      <c r="CH43" s="1136"/>
      <c r="CI43" s="1136"/>
      <c r="CJ43" s="1136"/>
      <c r="CK43" s="1136"/>
      <c r="CL43" s="1136"/>
      <c r="CM43" s="1136"/>
      <c r="CN43" s="1136"/>
      <c r="CO43" s="1136"/>
      <c r="CP43" s="1136"/>
      <c r="CQ43" s="1136"/>
      <c r="CR43" s="1136"/>
      <c r="CS43" s="1136"/>
      <c r="CT43" s="1136"/>
      <c r="CU43" s="1136"/>
      <c r="CV43" s="1136"/>
      <c r="CW43" s="1136"/>
      <c r="CX43" s="1136"/>
      <c r="CY43" s="1136"/>
      <c r="CZ43" s="1136"/>
      <c r="DA43" s="1136"/>
      <c r="DB43" s="1136"/>
      <c r="DC43" s="1136"/>
      <c r="DD43" s="1137"/>
      <c r="DE43" s="1135"/>
      <c r="DF43" s="1136"/>
      <c r="DG43" s="1136"/>
      <c r="DH43" s="1136"/>
      <c r="DI43" s="1136"/>
      <c r="DJ43" s="1136"/>
      <c r="DK43" s="1136"/>
      <c r="DL43" s="1136"/>
      <c r="DM43" s="1136"/>
      <c r="DN43" s="1136"/>
      <c r="DO43" s="1136"/>
      <c r="DP43" s="1136"/>
      <c r="DQ43" s="1136"/>
      <c r="DR43" s="1136"/>
      <c r="DS43" s="1136"/>
      <c r="DT43" s="1136"/>
      <c r="DU43" s="1136"/>
      <c r="DV43" s="1136"/>
      <c r="DW43" s="1136"/>
      <c r="DX43" s="1136"/>
      <c r="DY43" s="1136"/>
      <c r="DZ43" s="1136"/>
      <c r="EA43" s="1136"/>
      <c r="EB43" s="1136"/>
      <c r="EC43" s="1136"/>
      <c r="ED43" s="1136"/>
      <c r="EE43" s="1136"/>
      <c r="EF43" s="1169"/>
    </row>
    <row r="44" spans="1:163" s="257" customFormat="1" ht="13.5" customHeight="1">
      <c r="A44" s="108"/>
      <c r="B44" s="1182" t="s">
        <v>228</v>
      </c>
      <c r="C44" s="1182"/>
      <c r="D44" s="1182"/>
      <c r="E44" s="1182"/>
      <c r="F44" s="1182"/>
      <c r="G44" s="1182"/>
      <c r="H44" s="1182"/>
      <c r="I44" s="1182"/>
      <c r="J44" s="1182"/>
      <c r="K44" s="1182"/>
      <c r="L44" s="1182"/>
      <c r="M44" s="1182"/>
      <c r="N44" s="1182"/>
      <c r="O44" s="1182"/>
      <c r="P44" s="1182"/>
      <c r="Q44" s="1182"/>
      <c r="R44" s="1182"/>
      <c r="S44" s="1182"/>
      <c r="T44" s="1182"/>
      <c r="U44" s="1182"/>
      <c r="V44" s="1182"/>
      <c r="W44" s="1182"/>
      <c r="X44" s="1182"/>
      <c r="Y44" s="1182"/>
      <c r="Z44" s="1182"/>
      <c r="AA44" s="1182"/>
      <c r="AB44" s="1182"/>
      <c r="AC44" s="1182"/>
      <c r="AD44" s="1182"/>
      <c r="AE44" s="1182"/>
      <c r="AF44" s="1182"/>
      <c r="AG44" s="1182"/>
      <c r="AH44" s="1182"/>
      <c r="AI44" s="1182"/>
      <c r="AJ44" s="1182"/>
      <c r="AK44" s="1182"/>
      <c r="AL44" s="1182"/>
      <c r="AM44" s="1183"/>
      <c r="AN44" s="430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1176"/>
      <c r="BA44" s="1184">
        <v>0</v>
      </c>
      <c r="BB44" s="1185"/>
      <c r="BC44" s="1185"/>
      <c r="BD44" s="1185"/>
      <c r="BE44" s="1185"/>
      <c r="BF44" s="1185"/>
      <c r="BG44" s="1185"/>
      <c r="BH44" s="1185"/>
      <c r="BI44" s="1185"/>
      <c r="BJ44" s="1185"/>
      <c r="BK44" s="1185"/>
      <c r="BL44" s="1185"/>
      <c r="BM44" s="1185"/>
      <c r="BN44" s="1185"/>
      <c r="BO44" s="1185"/>
      <c r="BP44" s="1185"/>
      <c r="BQ44" s="1185"/>
      <c r="BR44" s="1185"/>
      <c r="BS44" s="1185"/>
      <c r="BT44" s="1185"/>
      <c r="BU44" s="1185"/>
      <c r="BV44" s="1185"/>
      <c r="BW44" s="1185"/>
      <c r="BX44" s="1185"/>
      <c r="BY44" s="1185"/>
      <c r="BZ44" s="1185"/>
      <c r="CA44" s="1185"/>
      <c r="CB44" s="1186"/>
      <c r="CC44" s="1187">
        <v>0</v>
      </c>
      <c r="CD44" s="1185"/>
      <c r="CE44" s="1185"/>
      <c r="CF44" s="1185"/>
      <c r="CG44" s="1185"/>
      <c r="CH44" s="1185"/>
      <c r="CI44" s="1185"/>
      <c r="CJ44" s="1185"/>
      <c r="CK44" s="1185"/>
      <c r="CL44" s="1185"/>
      <c r="CM44" s="1185"/>
      <c r="CN44" s="1185"/>
      <c r="CO44" s="1185"/>
      <c r="CP44" s="1185"/>
      <c r="CQ44" s="1185"/>
      <c r="CR44" s="1185"/>
      <c r="CS44" s="1185"/>
      <c r="CT44" s="1185"/>
      <c r="CU44" s="1185"/>
      <c r="CV44" s="1185"/>
      <c r="CW44" s="1185"/>
      <c r="CX44" s="1185"/>
      <c r="CY44" s="1185"/>
      <c r="CZ44" s="1185"/>
      <c r="DA44" s="1185"/>
      <c r="DB44" s="1185"/>
      <c r="DC44" s="1185"/>
      <c r="DD44" s="1186"/>
      <c r="DE44" s="1187">
        <v>0</v>
      </c>
      <c r="DF44" s="1185"/>
      <c r="DG44" s="1185"/>
      <c r="DH44" s="1185"/>
      <c r="DI44" s="1185"/>
      <c r="DJ44" s="1185"/>
      <c r="DK44" s="1185"/>
      <c r="DL44" s="1185"/>
      <c r="DM44" s="1185"/>
      <c r="DN44" s="1185"/>
      <c r="DO44" s="1185"/>
      <c r="DP44" s="1185"/>
      <c r="DQ44" s="1185"/>
      <c r="DR44" s="1185"/>
      <c r="DS44" s="1185"/>
      <c r="DT44" s="1185"/>
      <c r="DU44" s="1185"/>
      <c r="DV44" s="1185"/>
      <c r="DW44" s="1185"/>
      <c r="DX44" s="1185"/>
      <c r="DY44" s="1185"/>
      <c r="DZ44" s="1185"/>
      <c r="EA44" s="1185"/>
      <c r="EB44" s="1185"/>
      <c r="EC44" s="1185"/>
      <c r="ED44" s="1185"/>
      <c r="EE44" s="1185"/>
      <c r="EF44" s="1188"/>
    </row>
    <row r="45" spans="1:163" s="257" customFormat="1" ht="13.5" customHeight="1" thickBot="1">
      <c r="A45" s="108"/>
      <c r="B45" s="1174" t="s">
        <v>229</v>
      </c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1174"/>
      <c r="AJ45" s="1174"/>
      <c r="AK45" s="1174"/>
      <c r="AL45" s="1174"/>
      <c r="AM45" s="1175"/>
      <c r="AN45" s="1161"/>
      <c r="AO45" s="1162"/>
      <c r="AP45" s="1162"/>
      <c r="AQ45" s="1162"/>
      <c r="AR45" s="1162"/>
      <c r="AS45" s="1162"/>
      <c r="AT45" s="1162"/>
      <c r="AU45" s="1162"/>
      <c r="AV45" s="1162"/>
      <c r="AW45" s="1162"/>
      <c r="AX45" s="1162"/>
      <c r="AY45" s="1162"/>
      <c r="AZ45" s="1163"/>
      <c r="BA45" s="1189">
        <v>0</v>
      </c>
      <c r="BB45" s="1190"/>
      <c r="BC45" s="1190"/>
      <c r="BD45" s="1190"/>
      <c r="BE45" s="1190"/>
      <c r="BF45" s="1190"/>
      <c r="BG45" s="1190"/>
      <c r="BH45" s="1190"/>
      <c r="BI45" s="1190"/>
      <c r="BJ45" s="1190"/>
      <c r="BK45" s="1190"/>
      <c r="BL45" s="1190"/>
      <c r="BM45" s="1190"/>
      <c r="BN45" s="1190"/>
      <c r="BO45" s="1190"/>
      <c r="BP45" s="1190"/>
      <c r="BQ45" s="1190"/>
      <c r="BR45" s="1190"/>
      <c r="BS45" s="1190"/>
      <c r="BT45" s="1190"/>
      <c r="BU45" s="1190"/>
      <c r="BV45" s="1190"/>
      <c r="BW45" s="1190"/>
      <c r="BX45" s="1190"/>
      <c r="BY45" s="1190"/>
      <c r="BZ45" s="1190"/>
      <c r="CA45" s="1190"/>
      <c r="CB45" s="1191"/>
      <c r="CC45" s="1192">
        <v>0</v>
      </c>
      <c r="CD45" s="1190"/>
      <c r="CE45" s="1190"/>
      <c r="CF45" s="1190"/>
      <c r="CG45" s="1190"/>
      <c r="CH45" s="1190"/>
      <c r="CI45" s="1190"/>
      <c r="CJ45" s="1190"/>
      <c r="CK45" s="1190"/>
      <c r="CL45" s="1190"/>
      <c r="CM45" s="1190"/>
      <c r="CN45" s="1190"/>
      <c r="CO45" s="1190"/>
      <c r="CP45" s="1190"/>
      <c r="CQ45" s="1190"/>
      <c r="CR45" s="1190"/>
      <c r="CS45" s="1190"/>
      <c r="CT45" s="1190"/>
      <c r="CU45" s="1190"/>
      <c r="CV45" s="1190"/>
      <c r="CW45" s="1190"/>
      <c r="CX45" s="1190"/>
      <c r="CY45" s="1190"/>
      <c r="CZ45" s="1190"/>
      <c r="DA45" s="1190"/>
      <c r="DB45" s="1190"/>
      <c r="DC45" s="1190"/>
      <c r="DD45" s="1191"/>
      <c r="DE45" s="1192">
        <v>0</v>
      </c>
      <c r="DF45" s="1190"/>
      <c r="DG45" s="1190"/>
      <c r="DH45" s="1190"/>
      <c r="DI45" s="1190"/>
      <c r="DJ45" s="1190"/>
      <c r="DK45" s="1190"/>
      <c r="DL45" s="1190"/>
      <c r="DM45" s="1190"/>
      <c r="DN45" s="1190"/>
      <c r="DO45" s="1190"/>
      <c r="DP45" s="1190"/>
      <c r="DQ45" s="1190"/>
      <c r="DR45" s="1190"/>
      <c r="DS45" s="1190"/>
      <c r="DT45" s="1190"/>
      <c r="DU45" s="1190"/>
      <c r="DV45" s="1190"/>
      <c r="DW45" s="1190"/>
      <c r="DX45" s="1190"/>
      <c r="DY45" s="1190"/>
      <c r="DZ45" s="1190"/>
      <c r="EA45" s="1190"/>
      <c r="EB45" s="1190"/>
      <c r="EC45" s="1190"/>
      <c r="ED45" s="1190"/>
      <c r="EE45" s="1190"/>
      <c r="EF45" s="1193"/>
    </row>
    <row r="46" spans="1:163" s="112" customFormat="1" ht="15.75" customHeight="1">
      <c r="FG46" s="258" t="s">
        <v>233</v>
      </c>
    </row>
    <row r="47" spans="1:163" s="109" customFormat="1" ht="15">
      <c r="A47" s="1032" t="s">
        <v>234</v>
      </c>
      <c r="B47" s="1032"/>
      <c r="C47" s="1032"/>
      <c r="D47" s="1032"/>
      <c r="E47" s="1032"/>
      <c r="F47" s="1032"/>
      <c r="G47" s="1032"/>
      <c r="H47" s="1032"/>
      <c r="I47" s="1032"/>
      <c r="J47" s="1032"/>
      <c r="K47" s="1032"/>
      <c r="L47" s="1032"/>
      <c r="M47" s="1032"/>
      <c r="N47" s="1032"/>
      <c r="O47" s="1032"/>
      <c r="P47" s="1032"/>
      <c r="Q47" s="1032"/>
      <c r="R47" s="1032"/>
      <c r="S47" s="1032"/>
      <c r="T47" s="1032"/>
      <c r="U47" s="1032"/>
      <c r="V47" s="1032"/>
      <c r="W47" s="1032"/>
      <c r="X47" s="1032"/>
      <c r="Y47" s="1032"/>
      <c r="Z47" s="1032"/>
      <c r="AA47" s="1032"/>
      <c r="AB47" s="1032"/>
      <c r="AC47" s="1032"/>
      <c r="AD47" s="1032"/>
      <c r="AE47" s="1032"/>
      <c r="AF47" s="1032"/>
      <c r="AG47" s="1032"/>
      <c r="AH47" s="1032"/>
      <c r="AI47" s="1032"/>
      <c r="AJ47" s="1032"/>
      <c r="AK47" s="1032"/>
      <c r="AL47" s="1032"/>
      <c r="AM47" s="1032"/>
      <c r="AN47" s="1032"/>
      <c r="AO47" s="1032"/>
      <c r="AP47" s="1032"/>
      <c r="AQ47" s="1032"/>
      <c r="AR47" s="1032"/>
      <c r="AS47" s="1032"/>
      <c r="AT47" s="1032"/>
      <c r="AU47" s="1032"/>
      <c r="AV47" s="1032"/>
      <c r="AW47" s="1032"/>
      <c r="AX47" s="1032"/>
      <c r="AY47" s="1032"/>
      <c r="AZ47" s="1032"/>
      <c r="BA47" s="1032"/>
      <c r="BB47" s="1032"/>
      <c r="BC47" s="1032"/>
      <c r="BD47" s="1032"/>
      <c r="BE47" s="1032"/>
      <c r="BF47" s="1032"/>
      <c r="BG47" s="1032"/>
      <c r="BH47" s="1032"/>
      <c r="BI47" s="1032"/>
      <c r="BJ47" s="1032"/>
      <c r="BK47" s="1032"/>
      <c r="BL47" s="1032"/>
      <c r="BM47" s="1032"/>
      <c r="BN47" s="1032"/>
      <c r="BO47" s="1032"/>
      <c r="BP47" s="1032"/>
      <c r="BQ47" s="1032"/>
      <c r="BR47" s="1032"/>
      <c r="BS47" s="1032"/>
      <c r="BT47" s="1032"/>
      <c r="BU47" s="1032"/>
      <c r="BV47" s="1032"/>
      <c r="BW47" s="1032"/>
      <c r="BX47" s="1032"/>
      <c r="BY47" s="1032"/>
      <c r="BZ47" s="1032"/>
      <c r="CA47" s="1032"/>
      <c r="CB47" s="1032"/>
      <c r="CC47" s="1032"/>
      <c r="CD47" s="1032"/>
      <c r="CE47" s="1032"/>
      <c r="CF47" s="1032"/>
      <c r="CG47" s="1032"/>
      <c r="CH47" s="1032"/>
      <c r="CI47" s="1032"/>
      <c r="CJ47" s="1032"/>
      <c r="CK47" s="1032"/>
      <c r="CL47" s="1032"/>
      <c r="CM47" s="1032"/>
      <c r="CN47" s="1032"/>
      <c r="CO47" s="1032"/>
      <c r="CP47" s="1032"/>
      <c r="CQ47" s="1032"/>
      <c r="CR47" s="1032"/>
      <c r="CS47" s="1032"/>
      <c r="CT47" s="1032"/>
      <c r="CU47" s="1032"/>
      <c r="CV47" s="1032"/>
      <c r="CW47" s="1032"/>
      <c r="CX47" s="1032"/>
      <c r="CY47" s="1032"/>
      <c r="CZ47" s="1032"/>
      <c r="DA47" s="1032"/>
      <c r="DB47" s="1032"/>
      <c r="DC47" s="1032"/>
      <c r="DD47" s="1032"/>
      <c r="DE47" s="1032"/>
      <c r="DF47" s="1032"/>
      <c r="DG47" s="1032"/>
      <c r="DH47" s="1032"/>
      <c r="DI47" s="1032"/>
      <c r="DJ47" s="1032"/>
      <c r="DK47" s="1032"/>
      <c r="DL47" s="1032"/>
      <c r="DM47" s="1032"/>
      <c r="DN47" s="1032"/>
      <c r="DO47" s="1032"/>
      <c r="DP47" s="1032"/>
      <c r="DQ47" s="1032"/>
      <c r="DR47" s="1032"/>
      <c r="DS47" s="1032"/>
      <c r="DT47" s="1032"/>
      <c r="DU47" s="1032"/>
      <c r="DV47" s="1032"/>
      <c r="DW47" s="1032"/>
      <c r="DX47" s="1032"/>
      <c r="DY47" s="1032"/>
      <c r="DZ47" s="1032"/>
      <c r="EA47" s="1032"/>
      <c r="EB47" s="1032"/>
      <c r="EC47" s="1032"/>
      <c r="ED47" s="1032"/>
      <c r="EE47" s="1032"/>
      <c r="EF47" s="1032"/>
    </row>
    <row r="49" spans="1:163" s="112" customFormat="1" ht="13.5" customHeight="1">
      <c r="A49" s="1129" t="s">
        <v>127</v>
      </c>
      <c r="B49" s="1130"/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0"/>
      <c r="O49" s="1130"/>
      <c r="P49" s="1130"/>
      <c r="Q49" s="1130"/>
      <c r="R49" s="1130"/>
      <c r="S49" s="1130"/>
      <c r="T49" s="1130"/>
      <c r="U49" s="1130"/>
      <c r="V49" s="1130"/>
      <c r="W49" s="1130"/>
      <c r="X49" s="1130"/>
      <c r="Y49" s="1130"/>
      <c r="Z49" s="1130"/>
      <c r="AA49" s="1130"/>
      <c r="AB49" s="1130"/>
      <c r="AC49" s="1130"/>
      <c r="AD49" s="1130"/>
      <c r="AE49" s="1130"/>
      <c r="AF49" s="1130"/>
      <c r="AG49" s="1130"/>
      <c r="AH49" s="1130"/>
      <c r="AI49" s="1130"/>
      <c r="AJ49" s="1130"/>
      <c r="AK49" s="1130"/>
      <c r="AL49" s="1130"/>
      <c r="AM49" s="1131"/>
      <c r="AN49" s="1138" t="s">
        <v>370</v>
      </c>
      <c r="AO49" s="1138"/>
      <c r="AP49" s="1138"/>
      <c r="AQ49" s="1138"/>
      <c r="AR49" s="1138"/>
      <c r="AS49" s="1138"/>
      <c r="AT49" s="1138"/>
      <c r="AU49" s="1138"/>
      <c r="AV49" s="1138"/>
      <c r="AW49" s="1138"/>
      <c r="AX49" s="1138"/>
      <c r="AY49" s="1138"/>
      <c r="AZ49" s="1138"/>
      <c r="BA49" s="1139" t="s">
        <v>231</v>
      </c>
      <c r="BB49" s="1140"/>
      <c r="BC49" s="1140"/>
      <c r="BD49" s="1140"/>
      <c r="BE49" s="1140"/>
      <c r="BF49" s="404" t="s">
        <v>401</v>
      </c>
      <c r="BG49" s="404"/>
      <c r="BH49" s="404"/>
      <c r="BI49" s="404"/>
      <c r="BJ49" s="404"/>
      <c r="BK49" s="404"/>
      <c r="BL49" s="404"/>
      <c r="BM49" s="404"/>
      <c r="BN49" s="404"/>
      <c r="BO49" s="404"/>
      <c r="BP49" s="404"/>
      <c r="BQ49" s="404"/>
      <c r="BR49" s="404"/>
      <c r="BS49" s="404"/>
      <c r="BT49" s="404"/>
      <c r="BU49" s="404"/>
      <c r="BV49" s="404"/>
      <c r="BW49" s="404"/>
      <c r="BX49" s="404"/>
      <c r="BY49" s="404"/>
      <c r="BZ49" s="260"/>
      <c r="CA49" s="260"/>
      <c r="CB49" s="111"/>
      <c r="CC49" s="1141" t="s">
        <v>29</v>
      </c>
      <c r="CD49" s="1142"/>
      <c r="CE49" s="1142"/>
      <c r="CF49" s="1142"/>
      <c r="CG49" s="1142"/>
      <c r="CH49" s="1142"/>
      <c r="CI49" s="1142"/>
      <c r="CJ49" s="1142"/>
      <c r="CK49" s="1142"/>
      <c r="CL49" s="1142"/>
      <c r="CM49" s="1142"/>
      <c r="CN49" s="1142"/>
      <c r="CO49" s="1142"/>
      <c r="CP49" s="1142"/>
      <c r="CQ49" s="1142"/>
      <c r="CR49" s="1142"/>
      <c r="CS49" s="1142"/>
      <c r="CT49" s="1142"/>
      <c r="CU49" s="1142"/>
      <c r="CV49" s="1142"/>
      <c r="CW49" s="1142"/>
      <c r="CX49" s="1142"/>
      <c r="CY49" s="1142"/>
      <c r="CZ49" s="1142"/>
      <c r="DA49" s="1142"/>
      <c r="DB49" s="1142"/>
      <c r="DC49" s="1142"/>
      <c r="DD49" s="1143"/>
      <c r="DE49" s="1141" t="s">
        <v>29</v>
      </c>
      <c r="DF49" s="1142"/>
      <c r="DG49" s="1142"/>
      <c r="DH49" s="1142"/>
      <c r="DI49" s="1142"/>
      <c r="DJ49" s="1142"/>
      <c r="DK49" s="1142"/>
      <c r="DL49" s="1142"/>
      <c r="DM49" s="1142"/>
      <c r="DN49" s="1142"/>
      <c r="DO49" s="1142"/>
      <c r="DP49" s="1142"/>
      <c r="DQ49" s="1142"/>
      <c r="DR49" s="1142"/>
      <c r="DS49" s="1142"/>
      <c r="DT49" s="1142"/>
      <c r="DU49" s="1142"/>
      <c r="DV49" s="1142"/>
      <c r="DW49" s="1142"/>
      <c r="DX49" s="1142"/>
      <c r="DY49" s="1142"/>
      <c r="DZ49" s="1142"/>
      <c r="EA49" s="1142"/>
      <c r="EB49" s="1142"/>
      <c r="EC49" s="1142"/>
      <c r="ED49" s="1142"/>
      <c r="EE49" s="1142"/>
      <c r="EF49" s="1143"/>
    </row>
    <row r="50" spans="1:163" s="112" customFormat="1" ht="14.25" customHeight="1">
      <c r="A50" s="1132"/>
      <c r="B50" s="1133"/>
      <c r="C50" s="1133"/>
      <c r="D50" s="1133"/>
      <c r="E50" s="1133"/>
      <c r="F50" s="1133"/>
      <c r="G50" s="1133"/>
      <c r="H50" s="1133"/>
      <c r="I50" s="1133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3"/>
      <c r="U50" s="1133"/>
      <c r="V50" s="1133"/>
      <c r="W50" s="1133"/>
      <c r="X50" s="1133"/>
      <c r="Y50" s="1133"/>
      <c r="Z50" s="1133"/>
      <c r="AA50" s="1133"/>
      <c r="AB50" s="1133"/>
      <c r="AC50" s="1133"/>
      <c r="AD50" s="1133"/>
      <c r="AE50" s="1133"/>
      <c r="AF50" s="1133"/>
      <c r="AG50" s="1133"/>
      <c r="AH50" s="1133"/>
      <c r="AI50" s="1133"/>
      <c r="AJ50" s="1133"/>
      <c r="AK50" s="1133"/>
      <c r="AL50" s="1133"/>
      <c r="AM50" s="1134"/>
      <c r="AN50" s="1138"/>
      <c r="AO50" s="1138"/>
      <c r="AP50" s="1138"/>
      <c r="AQ50" s="1138"/>
      <c r="AR50" s="1138"/>
      <c r="AS50" s="1138"/>
      <c r="AT50" s="1138"/>
      <c r="AU50" s="1138"/>
      <c r="AV50" s="1138"/>
      <c r="AW50" s="1138"/>
      <c r="AX50" s="1138"/>
      <c r="AY50" s="1138"/>
      <c r="AZ50" s="1138"/>
      <c r="BA50" s="113"/>
      <c r="BH50" s="1144">
        <v>20</v>
      </c>
      <c r="BI50" s="1144"/>
      <c r="BJ50" s="1144"/>
      <c r="BK50" s="1144"/>
      <c r="BL50" s="544" t="s">
        <v>352</v>
      </c>
      <c r="BM50" s="544"/>
      <c r="BN50" s="544"/>
      <c r="BO50" s="544"/>
      <c r="BP50" s="544"/>
      <c r="BQ50" s="544"/>
      <c r="BR50" s="112" t="s">
        <v>31</v>
      </c>
      <c r="CB50" s="114"/>
      <c r="CC50" s="113"/>
      <c r="CJ50" s="1144">
        <v>20</v>
      </c>
      <c r="CK50" s="1144"/>
      <c r="CL50" s="1144"/>
      <c r="CM50" s="1144"/>
      <c r="CN50" s="528" t="s">
        <v>350</v>
      </c>
      <c r="CO50" s="528"/>
      <c r="CP50" s="528"/>
      <c r="CQ50" s="528"/>
      <c r="CR50" s="528"/>
      <c r="CS50" s="528"/>
      <c r="CT50" s="112" t="s">
        <v>160</v>
      </c>
      <c r="DD50" s="114"/>
      <c r="DE50" s="113"/>
      <c r="DL50" s="1144">
        <v>20</v>
      </c>
      <c r="DM50" s="1144"/>
      <c r="DN50" s="1144"/>
      <c r="DO50" s="1144"/>
      <c r="DP50" s="528" t="s">
        <v>351</v>
      </c>
      <c r="DQ50" s="528"/>
      <c r="DR50" s="528"/>
      <c r="DS50" s="528"/>
      <c r="DT50" s="528"/>
      <c r="DU50" s="528"/>
      <c r="DV50" s="112" t="s">
        <v>32</v>
      </c>
      <c r="EF50" s="114"/>
    </row>
    <row r="51" spans="1:163" s="112" customFormat="1" ht="6" customHeight="1" thickBot="1">
      <c r="A51" s="1135"/>
      <c r="B51" s="1136"/>
      <c r="C51" s="1136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136"/>
      <c r="P51" s="1136"/>
      <c r="Q51" s="1136"/>
      <c r="R51" s="1136"/>
      <c r="S51" s="1136"/>
      <c r="T51" s="1136"/>
      <c r="U51" s="1136"/>
      <c r="V51" s="1136"/>
      <c r="W51" s="1136"/>
      <c r="X51" s="1136"/>
      <c r="Y51" s="1136"/>
      <c r="Z51" s="1136"/>
      <c r="AA51" s="1136"/>
      <c r="AB51" s="1136"/>
      <c r="AC51" s="1136"/>
      <c r="AD51" s="1136"/>
      <c r="AE51" s="1136"/>
      <c r="AF51" s="1136"/>
      <c r="AG51" s="1136"/>
      <c r="AH51" s="1136"/>
      <c r="AI51" s="1136"/>
      <c r="AJ51" s="1136"/>
      <c r="AK51" s="1136"/>
      <c r="AL51" s="1136"/>
      <c r="AM51" s="1137"/>
      <c r="AN51" s="1138"/>
      <c r="AO51" s="1138"/>
      <c r="AP51" s="1138"/>
      <c r="AQ51" s="1138"/>
      <c r="AR51" s="1138"/>
      <c r="AS51" s="1138"/>
      <c r="AT51" s="1138"/>
      <c r="AU51" s="1138"/>
      <c r="AV51" s="1138"/>
      <c r="AW51" s="1138"/>
      <c r="AX51" s="1138"/>
      <c r="AY51" s="1138"/>
      <c r="AZ51" s="1138"/>
      <c r="BA51" s="113"/>
      <c r="CB51" s="114"/>
      <c r="CC51" s="113"/>
      <c r="DD51" s="114"/>
      <c r="DE51" s="113"/>
      <c r="EF51" s="114"/>
    </row>
    <row r="52" spans="1:163" s="257" customFormat="1" ht="13.5" customHeight="1">
      <c r="A52" s="108"/>
      <c r="B52" s="1174" t="s">
        <v>232</v>
      </c>
      <c r="C52" s="1174"/>
      <c r="D52" s="1174"/>
      <c r="E52" s="1174"/>
      <c r="F52" s="1174"/>
      <c r="G52" s="1174"/>
      <c r="H52" s="1174"/>
      <c r="I52" s="1174"/>
      <c r="J52" s="1174"/>
      <c r="K52" s="1174"/>
      <c r="L52" s="1174"/>
      <c r="M52" s="1174"/>
      <c r="N52" s="1174"/>
      <c r="O52" s="1174"/>
      <c r="P52" s="1174"/>
      <c r="Q52" s="1174"/>
      <c r="R52" s="1174"/>
      <c r="S52" s="1174"/>
      <c r="T52" s="1174"/>
      <c r="U52" s="1174"/>
      <c r="V52" s="1174"/>
      <c r="W52" s="1174"/>
      <c r="X52" s="1174"/>
      <c r="Y52" s="1174"/>
      <c r="Z52" s="1174"/>
      <c r="AA52" s="1174"/>
      <c r="AB52" s="1174"/>
      <c r="AC52" s="1174"/>
      <c r="AD52" s="1174"/>
      <c r="AE52" s="1174"/>
      <c r="AF52" s="1174"/>
      <c r="AG52" s="1174"/>
      <c r="AH52" s="1174"/>
      <c r="AI52" s="1174"/>
      <c r="AJ52" s="1174"/>
      <c r="AK52" s="1174"/>
      <c r="AL52" s="1174"/>
      <c r="AM52" s="1175"/>
      <c r="AN52" s="430">
        <v>5130</v>
      </c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1176"/>
      <c r="BA52" s="1177">
        <v>0</v>
      </c>
      <c r="BB52" s="1178"/>
      <c r="BC52" s="1178"/>
      <c r="BD52" s="1178"/>
      <c r="BE52" s="1178"/>
      <c r="BF52" s="1178"/>
      <c r="BG52" s="1178"/>
      <c r="BH52" s="1178"/>
      <c r="BI52" s="1178"/>
      <c r="BJ52" s="1178"/>
      <c r="BK52" s="1178"/>
      <c r="BL52" s="1178"/>
      <c r="BM52" s="1178"/>
      <c r="BN52" s="1178"/>
      <c r="BO52" s="1178"/>
      <c r="BP52" s="1178"/>
      <c r="BQ52" s="1178"/>
      <c r="BR52" s="1178"/>
      <c r="BS52" s="1178"/>
      <c r="BT52" s="1178"/>
      <c r="BU52" s="1178"/>
      <c r="BV52" s="1178"/>
      <c r="BW52" s="1178"/>
      <c r="BX52" s="1178"/>
      <c r="BY52" s="1178"/>
      <c r="BZ52" s="1178"/>
      <c r="CA52" s="1178"/>
      <c r="CB52" s="1179"/>
      <c r="CC52" s="1180">
        <v>0</v>
      </c>
      <c r="CD52" s="1178"/>
      <c r="CE52" s="1178"/>
      <c r="CF52" s="1178"/>
      <c r="CG52" s="1178"/>
      <c r="CH52" s="1178"/>
      <c r="CI52" s="1178"/>
      <c r="CJ52" s="1178"/>
      <c r="CK52" s="1178"/>
      <c r="CL52" s="1178"/>
      <c r="CM52" s="1178"/>
      <c r="CN52" s="1178"/>
      <c r="CO52" s="1178"/>
      <c r="CP52" s="1178"/>
      <c r="CQ52" s="1178"/>
      <c r="CR52" s="1178"/>
      <c r="CS52" s="1178"/>
      <c r="CT52" s="1178"/>
      <c r="CU52" s="1178"/>
      <c r="CV52" s="1178"/>
      <c r="CW52" s="1178"/>
      <c r="CX52" s="1178"/>
      <c r="CY52" s="1178"/>
      <c r="CZ52" s="1178"/>
      <c r="DA52" s="1178"/>
      <c r="DB52" s="1178"/>
      <c r="DC52" s="1178"/>
      <c r="DD52" s="1179"/>
      <c r="DE52" s="1180">
        <v>0</v>
      </c>
      <c r="DF52" s="1178"/>
      <c r="DG52" s="1178"/>
      <c r="DH52" s="1178"/>
      <c r="DI52" s="1178"/>
      <c r="DJ52" s="1178"/>
      <c r="DK52" s="1178"/>
      <c r="DL52" s="1178"/>
      <c r="DM52" s="1178"/>
      <c r="DN52" s="1178"/>
      <c r="DO52" s="1178"/>
      <c r="DP52" s="1178"/>
      <c r="DQ52" s="1178"/>
      <c r="DR52" s="1178"/>
      <c r="DS52" s="1178"/>
      <c r="DT52" s="1178"/>
      <c r="DU52" s="1178"/>
      <c r="DV52" s="1178"/>
      <c r="DW52" s="1178"/>
      <c r="DX52" s="1178"/>
      <c r="DY52" s="1178"/>
      <c r="DZ52" s="1178"/>
      <c r="EA52" s="1178"/>
      <c r="EB52" s="1178"/>
      <c r="EC52" s="1178"/>
      <c r="ED52" s="1178"/>
      <c r="EE52" s="1178"/>
      <c r="EF52" s="1181"/>
    </row>
    <row r="53" spans="1:163" s="257" customFormat="1" ht="13.5" customHeight="1">
      <c r="A53" s="115"/>
      <c r="B53" s="1153" t="s">
        <v>136</v>
      </c>
      <c r="C53" s="1153"/>
      <c r="D53" s="1153"/>
      <c r="E53" s="1153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3"/>
      <c r="T53" s="1153"/>
      <c r="U53" s="1153"/>
      <c r="V53" s="1153"/>
      <c r="W53" s="1153"/>
      <c r="X53" s="1153"/>
      <c r="Y53" s="1153"/>
      <c r="Z53" s="1153"/>
      <c r="AA53" s="1153"/>
      <c r="AB53" s="1153"/>
      <c r="AC53" s="1153"/>
      <c r="AD53" s="1153"/>
      <c r="AE53" s="1153"/>
      <c r="AF53" s="1153"/>
      <c r="AG53" s="1153"/>
      <c r="AH53" s="1153"/>
      <c r="AI53" s="1153"/>
      <c r="AJ53" s="1153"/>
      <c r="AK53" s="1153"/>
      <c r="AL53" s="1153"/>
      <c r="AM53" s="1154"/>
      <c r="AN53" s="1155"/>
      <c r="AO53" s="1156"/>
      <c r="AP53" s="1156"/>
      <c r="AQ53" s="1156"/>
      <c r="AR53" s="1156"/>
      <c r="AS53" s="1156"/>
      <c r="AT53" s="1156"/>
      <c r="AU53" s="1156"/>
      <c r="AV53" s="1156"/>
      <c r="AW53" s="1156"/>
      <c r="AX53" s="1156"/>
      <c r="AY53" s="1156"/>
      <c r="AZ53" s="1157"/>
      <c r="BA53" s="1164">
        <v>0</v>
      </c>
      <c r="BB53" s="1130"/>
      <c r="BC53" s="1130"/>
      <c r="BD53" s="1130"/>
      <c r="BE53" s="1130"/>
      <c r="BF53" s="1130"/>
      <c r="BG53" s="1130"/>
      <c r="BH53" s="1130"/>
      <c r="BI53" s="1130"/>
      <c r="BJ53" s="1130"/>
      <c r="BK53" s="1130"/>
      <c r="BL53" s="1130"/>
      <c r="BM53" s="1130"/>
      <c r="BN53" s="1130"/>
      <c r="BO53" s="1130"/>
      <c r="BP53" s="1130"/>
      <c r="BQ53" s="1130"/>
      <c r="BR53" s="1130"/>
      <c r="BS53" s="1130"/>
      <c r="BT53" s="1130"/>
      <c r="BU53" s="1130"/>
      <c r="BV53" s="1130"/>
      <c r="BW53" s="1130"/>
      <c r="BX53" s="1130"/>
      <c r="BY53" s="1130"/>
      <c r="BZ53" s="1130"/>
      <c r="CA53" s="1130"/>
      <c r="CB53" s="1131"/>
      <c r="CC53" s="1129">
        <v>0</v>
      </c>
      <c r="CD53" s="1130"/>
      <c r="CE53" s="1130"/>
      <c r="CF53" s="1130"/>
      <c r="CG53" s="1130"/>
      <c r="CH53" s="1130"/>
      <c r="CI53" s="1130"/>
      <c r="CJ53" s="1130"/>
      <c r="CK53" s="1130"/>
      <c r="CL53" s="1130"/>
      <c r="CM53" s="1130"/>
      <c r="CN53" s="1130"/>
      <c r="CO53" s="1130"/>
      <c r="CP53" s="1130"/>
      <c r="CQ53" s="1130"/>
      <c r="CR53" s="1130"/>
      <c r="CS53" s="1130"/>
      <c r="CT53" s="1130"/>
      <c r="CU53" s="1130"/>
      <c r="CV53" s="1130"/>
      <c r="CW53" s="1130"/>
      <c r="CX53" s="1130"/>
      <c r="CY53" s="1130"/>
      <c r="CZ53" s="1130"/>
      <c r="DA53" s="1130"/>
      <c r="DB53" s="1130"/>
      <c r="DC53" s="1130"/>
      <c r="DD53" s="1131"/>
      <c r="DE53" s="1129">
        <v>0</v>
      </c>
      <c r="DF53" s="1130"/>
      <c r="DG53" s="1130"/>
      <c r="DH53" s="1130"/>
      <c r="DI53" s="1130"/>
      <c r="DJ53" s="1130"/>
      <c r="DK53" s="1130"/>
      <c r="DL53" s="1130"/>
      <c r="DM53" s="1130"/>
      <c r="DN53" s="1130"/>
      <c r="DO53" s="1130"/>
      <c r="DP53" s="1130"/>
      <c r="DQ53" s="1130"/>
      <c r="DR53" s="1130"/>
      <c r="DS53" s="1130"/>
      <c r="DT53" s="1130"/>
      <c r="DU53" s="1130"/>
      <c r="DV53" s="1130"/>
      <c r="DW53" s="1130"/>
      <c r="DX53" s="1130"/>
      <c r="DY53" s="1130"/>
      <c r="DZ53" s="1130"/>
      <c r="EA53" s="1130"/>
      <c r="EB53" s="1130"/>
      <c r="EC53" s="1130"/>
      <c r="ED53" s="1130"/>
      <c r="EE53" s="1130"/>
      <c r="EF53" s="1167"/>
    </row>
    <row r="54" spans="1:163" s="257" customFormat="1" ht="12.75" customHeight="1">
      <c r="A54" s="116"/>
      <c r="B54" s="1170"/>
      <c r="C54" s="1170"/>
      <c r="D54" s="1170"/>
      <c r="E54" s="1170"/>
      <c r="F54" s="1170"/>
      <c r="G54" s="1170"/>
      <c r="H54" s="1170"/>
      <c r="I54" s="1170"/>
      <c r="J54" s="1170"/>
      <c r="K54" s="1170"/>
      <c r="L54" s="1170"/>
      <c r="M54" s="1170"/>
      <c r="N54" s="1170"/>
      <c r="O54" s="1170"/>
      <c r="P54" s="1170"/>
      <c r="Q54" s="1170"/>
      <c r="R54" s="1170"/>
      <c r="S54" s="1170"/>
      <c r="T54" s="1170"/>
      <c r="U54" s="1170"/>
      <c r="V54" s="1170"/>
      <c r="W54" s="1170"/>
      <c r="X54" s="1170"/>
      <c r="Y54" s="1170"/>
      <c r="Z54" s="1170"/>
      <c r="AA54" s="1170"/>
      <c r="AB54" s="1170"/>
      <c r="AC54" s="1170"/>
      <c r="AD54" s="1170"/>
      <c r="AE54" s="1170"/>
      <c r="AF54" s="1170"/>
      <c r="AG54" s="1170"/>
      <c r="AH54" s="1170"/>
      <c r="AI54" s="1170"/>
      <c r="AJ54" s="1170"/>
      <c r="AK54" s="1170"/>
      <c r="AL54" s="1170"/>
      <c r="AM54" s="1171"/>
      <c r="AN54" s="1158"/>
      <c r="AO54" s="1159"/>
      <c r="AP54" s="1159"/>
      <c r="AQ54" s="1159"/>
      <c r="AR54" s="1159"/>
      <c r="AS54" s="1159"/>
      <c r="AT54" s="1159"/>
      <c r="AU54" s="1159"/>
      <c r="AV54" s="1159"/>
      <c r="AW54" s="1159"/>
      <c r="AX54" s="1159"/>
      <c r="AY54" s="1159"/>
      <c r="AZ54" s="1160"/>
      <c r="BA54" s="1165"/>
      <c r="BB54" s="1133"/>
      <c r="BC54" s="1133"/>
      <c r="BD54" s="1133"/>
      <c r="BE54" s="1133"/>
      <c r="BF54" s="1133"/>
      <c r="BG54" s="1133"/>
      <c r="BH54" s="1133"/>
      <c r="BI54" s="1133"/>
      <c r="BJ54" s="1133"/>
      <c r="BK54" s="1133"/>
      <c r="BL54" s="1133"/>
      <c r="BM54" s="1133"/>
      <c r="BN54" s="1133"/>
      <c r="BO54" s="1133"/>
      <c r="BP54" s="1133"/>
      <c r="BQ54" s="1133"/>
      <c r="BR54" s="1133"/>
      <c r="BS54" s="1133"/>
      <c r="BT54" s="1133"/>
      <c r="BU54" s="1133"/>
      <c r="BV54" s="1133"/>
      <c r="BW54" s="1133"/>
      <c r="BX54" s="1133"/>
      <c r="BY54" s="1133"/>
      <c r="BZ54" s="1133"/>
      <c r="CA54" s="1133"/>
      <c r="CB54" s="1134"/>
      <c r="CC54" s="1132"/>
      <c r="CD54" s="1133"/>
      <c r="CE54" s="1133"/>
      <c r="CF54" s="1133"/>
      <c r="CG54" s="1133"/>
      <c r="CH54" s="1133"/>
      <c r="CI54" s="1133"/>
      <c r="CJ54" s="1133"/>
      <c r="CK54" s="1133"/>
      <c r="CL54" s="1133"/>
      <c r="CM54" s="1133"/>
      <c r="CN54" s="1133"/>
      <c r="CO54" s="1133"/>
      <c r="CP54" s="1133"/>
      <c r="CQ54" s="1133"/>
      <c r="CR54" s="1133"/>
      <c r="CS54" s="1133"/>
      <c r="CT54" s="1133"/>
      <c r="CU54" s="1133"/>
      <c r="CV54" s="1133"/>
      <c r="CW54" s="1133"/>
      <c r="CX54" s="1133"/>
      <c r="CY54" s="1133"/>
      <c r="CZ54" s="1133"/>
      <c r="DA54" s="1133"/>
      <c r="DB54" s="1133"/>
      <c r="DC54" s="1133"/>
      <c r="DD54" s="1134"/>
      <c r="DE54" s="1132"/>
      <c r="DF54" s="1133"/>
      <c r="DG54" s="1133"/>
      <c r="DH54" s="1133"/>
      <c r="DI54" s="1133"/>
      <c r="DJ54" s="1133"/>
      <c r="DK54" s="1133"/>
      <c r="DL54" s="1133"/>
      <c r="DM54" s="1133"/>
      <c r="DN54" s="1133"/>
      <c r="DO54" s="1133"/>
      <c r="DP54" s="1133"/>
      <c r="DQ54" s="1133"/>
      <c r="DR54" s="1133"/>
      <c r="DS54" s="1133"/>
      <c r="DT54" s="1133"/>
      <c r="DU54" s="1133"/>
      <c r="DV54" s="1133"/>
      <c r="DW54" s="1133"/>
      <c r="DX54" s="1133"/>
      <c r="DY54" s="1133"/>
      <c r="DZ54" s="1133"/>
      <c r="EA54" s="1133"/>
      <c r="EB54" s="1133"/>
      <c r="EC54" s="1133"/>
      <c r="ED54" s="1133"/>
      <c r="EE54" s="1133"/>
      <c r="EF54" s="1168"/>
    </row>
    <row r="55" spans="1:163" s="257" customFormat="1" ht="13.5" customHeight="1">
      <c r="A55" s="117"/>
      <c r="B55" s="1172" t="s">
        <v>228</v>
      </c>
      <c r="C55" s="1172"/>
      <c r="D55" s="1172"/>
      <c r="E55" s="1172"/>
      <c r="F55" s="1172"/>
      <c r="G55" s="1172"/>
      <c r="H55" s="1172"/>
      <c r="I55" s="1172"/>
      <c r="J55" s="1172"/>
      <c r="K55" s="1172"/>
      <c r="L55" s="1172"/>
      <c r="M55" s="1172"/>
      <c r="N55" s="1172"/>
      <c r="O55" s="1172"/>
      <c r="P55" s="1172"/>
      <c r="Q55" s="1172"/>
      <c r="R55" s="1172"/>
      <c r="S55" s="1172"/>
      <c r="T55" s="1172"/>
      <c r="U55" s="1172"/>
      <c r="V55" s="1172"/>
      <c r="W55" s="1172"/>
      <c r="X55" s="1172"/>
      <c r="Y55" s="1172"/>
      <c r="Z55" s="1172"/>
      <c r="AA55" s="1172"/>
      <c r="AB55" s="1172"/>
      <c r="AC55" s="1172"/>
      <c r="AD55" s="1172"/>
      <c r="AE55" s="1172"/>
      <c r="AF55" s="1172"/>
      <c r="AG55" s="1172"/>
      <c r="AH55" s="1172"/>
      <c r="AI55" s="1172"/>
      <c r="AJ55" s="1172"/>
      <c r="AK55" s="1172"/>
      <c r="AL55" s="1172"/>
      <c r="AM55" s="1173"/>
      <c r="AN55" s="1161"/>
      <c r="AO55" s="1162"/>
      <c r="AP55" s="1162"/>
      <c r="AQ55" s="1162"/>
      <c r="AR55" s="1162"/>
      <c r="AS55" s="1162"/>
      <c r="AT55" s="1162"/>
      <c r="AU55" s="1162"/>
      <c r="AV55" s="1162"/>
      <c r="AW55" s="1162"/>
      <c r="AX55" s="1162"/>
      <c r="AY55" s="1162"/>
      <c r="AZ55" s="1163"/>
      <c r="BA55" s="1166"/>
      <c r="BB55" s="1136"/>
      <c r="BC55" s="1136"/>
      <c r="BD55" s="1136"/>
      <c r="BE55" s="1136"/>
      <c r="BF55" s="1136"/>
      <c r="BG55" s="1136"/>
      <c r="BH55" s="1136"/>
      <c r="BI55" s="1136"/>
      <c r="BJ55" s="1136"/>
      <c r="BK55" s="1136"/>
      <c r="BL55" s="1136"/>
      <c r="BM55" s="1136"/>
      <c r="BN55" s="1136"/>
      <c r="BO55" s="1136"/>
      <c r="BP55" s="1136"/>
      <c r="BQ55" s="1136"/>
      <c r="BR55" s="1136"/>
      <c r="BS55" s="1136"/>
      <c r="BT55" s="1136"/>
      <c r="BU55" s="1136"/>
      <c r="BV55" s="1136"/>
      <c r="BW55" s="1136"/>
      <c r="BX55" s="1136"/>
      <c r="BY55" s="1136"/>
      <c r="BZ55" s="1136"/>
      <c r="CA55" s="1136"/>
      <c r="CB55" s="1137"/>
      <c r="CC55" s="1135"/>
      <c r="CD55" s="1136"/>
      <c r="CE55" s="1136"/>
      <c r="CF55" s="1136"/>
      <c r="CG55" s="1136"/>
      <c r="CH55" s="1136"/>
      <c r="CI55" s="1136"/>
      <c r="CJ55" s="1136"/>
      <c r="CK55" s="1136"/>
      <c r="CL55" s="1136"/>
      <c r="CM55" s="1136"/>
      <c r="CN55" s="1136"/>
      <c r="CO55" s="1136"/>
      <c r="CP55" s="1136"/>
      <c r="CQ55" s="1136"/>
      <c r="CR55" s="1136"/>
      <c r="CS55" s="1136"/>
      <c r="CT55" s="1136"/>
      <c r="CU55" s="1136"/>
      <c r="CV55" s="1136"/>
      <c r="CW55" s="1136"/>
      <c r="CX55" s="1136"/>
      <c r="CY55" s="1136"/>
      <c r="CZ55" s="1136"/>
      <c r="DA55" s="1136"/>
      <c r="DB55" s="1136"/>
      <c r="DC55" s="1136"/>
      <c r="DD55" s="1137"/>
      <c r="DE55" s="1135"/>
      <c r="DF55" s="1136"/>
      <c r="DG55" s="1136"/>
      <c r="DH55" s="1136"/>
      <c r="DI55" s="1136"/>
      <c r="DJ55" s="1136"/>
      <c r="DK55" s="1136"/>
      <c r="DL55" s="1136"/>
      <c r="DM55" s="1136"/>
      <c r="DN55" s="1136"/>
      <c r="DO55" s="1136"/>
      <c r="DP55" s="1136"/>
      <c r="DQ55" s="1136"/>
      <c r="DR55" s="1136"/>
      <c r="DS55" s="1136"/>
      <c r="DT55" s="1136"/>
      <c r="DU55" s="1136"/>
      <c r="DV55" s="1136"/>
      <c r="DW55" s="1136"/>
      <c r="DX55" s="1136"/>
      <c r="DY55" s="1136"/>
      <c r="DZ55" s="1136"/>
      <c r="EA55" s="1136"/>
      <c r="EB55" s="1136"/>
      <c r="EC55" s="1136"/>
      <c r="ED55" s="1136"/>
      <c r="EE55" s="1136"/>
      <c r="EF55" s="1169"/>
    </row>
    <row r="56" spans="1:163" s="257" customFormat="1" ht="12.75" customHeight="1">
      <c r="A56" s="116"/>
      <c r="B56" s="1194"/>
      <c r="C56" s="1194"/>
      <c r="D56" s="1194"/>
      <c r="E56" s="1194"/>
      <c r="F56" s="1194"/>
      <c r="G56" s="1194"/>
      <c r="H56" s="1194"/>
      <c r="I56" s="1194"/>
      <c r="J56" s="1194"/>
      <c r="K56" s="1194"/>
      <c r="L56" s="1194"/>
      <c r="M56" s="1194"/>
      <c r="N56" s="1194"/>
      <c r="O56" s="1194"/>
      <c r="P56" s="1194"/>
      <c r="Q56" s="1194"/>
      <c r="R56" s="1194"/>
      <c r="S56" s="1194"/>
      <c r="T56" s="1194"/>
      <c r="U56" s="1194"/>
      <c r="V56" s="1194"/>
      <c r="W56" s="1194"/>
      <c r="X56" s="1194"/>
      <c r="Y56" s="1194"/>
      <c r="Z56" s="1194"/>
      <c r="AA56" s="1194"/>
      <c r="AB56" s="1194"/>
      <c r="AC56" s="1194"/>
      <c r="AD56" s="1194"/>
      <c r="AE56" s="1194"/>
      <c r="AF56" s="1194"/>
      <c r="AG56" s="1194"/>
      <c r="AH56" s="1194"/>
      <c r="AI56" s="1194"/>
      <c r="AJ56" s="1194"/>
      <c r="AK56" s="1194"/>
      <c r="AL56" s="1194"/>
      <c r="AM56" s="1195"/>
      <c r="AN56" s="1155"/>
      <c r="AO56" s="1156"/>
      <c r="AP56" s="1156"/>
      <c r="AQ56" s="1156"/>
      <c r="AR56" s="1156"/>
      <c r="AS56" s="1156"/>
      <c r="AT56" s="1156"/>
      <c r="AU56" s="1156"/>
      <c r="AV56" s="1156"/>
      <c r="AW56" s="1156"/>
      <c r="AX56" s="1156"/>
      <c r="AY56" s="1156"/>
      <c r="AZ56" s="1157"/>
      <c r="BA56" s="1164">
        <v>0</v>
      </c>
      <c r="BB56" s="1130"/>
      <c r="BC56" s="1130"/>
      <c r="BD56" s="1130"/>
      <c r="BE56" s="1130"/>
      <c r="BF56" s="1130"/>
      <c r="BG56" s="1130"/>
      <c r="BH56" s="1130"/>
      <c r="BI56" s="1130"/>
      <c r="BJ56" s="1130"/>
      <c r="BK56" s="1130"/>
      <c r="BL56" s="1130"/>
      <c r="BM56" s="1130"/>
      <c r="BN56" s="1130"/>
      <c r="BO56" s="1130"/>
      <c r="BP56" s="1130"/>
      <c r="BQ56" s="1130"/>
      <c r="BR56" s="1130"/>
      <c r="BS56" s="1130"/>
      <c r="BT56" s="1130"/>
      <c r="BU56" s="1130"/>
      <c r="BV56" s="1130"/>
      <c r="BW56" s="1130"/>
      <c r="BX56" s="1130"/>
      <c r="BY56" s="1130"/>
      <c r="BZ56" s="1130"/>
      <c r="CA56" s="1130"/>
      <c r="CB56" s="1131"/>
      <c r="CC56" s="1129">
        <v>0</v>
      </c>
      <c r="CD56" s="1130"/>
      <c r="CE56" s="1130"/>
      <c r="CF56" s="1130"/>
      <c r="CG56" s="1130"/>
      <c r="CH56" s="1130"/>
      <c r="CI56" s="1130"/>
      <c r="CJ56" s="1130"/>
      <c r="CK56" s="1130"/>
      <c r="CL56" s="1130"/>
      <c r="CM56" s="1130"/>
      <c r="CN56" s="1130"/>
      <c r="CO56" s="1130"/>
      <c r="CP56" s="1130"/>
      <c r="CQ56" s="1130"/>
      <c r="CR56" s="1130"/>
      <c r="CS56" s="1130"/>
      <c r="CT56" s="1130"/>
      <c r="CU56" s="1130"/>
      <c r="CV56" s="1130"/>
      <c r="CW56" s="1130"/>
      <c r="CX56" s="1130"/>
      <c r="CY56" s="1130"/>
      <c r="CZ56" s="1130"/>
      <c r="DA56" s="1130"/>
      <c r="DB56" s="1130"/>
      <c r="DC56" s="1130"/>
      <c r="DD56" s="1131"/>
      <c r="DE56" s="1129">
        <v>0</v>
      </c>
      <c r="DF56" s="1130"/>
      <c r="DG56" s="1130"/>
      <c r="DH56" s="1130"/>
      <c r="DI56" s="1130"/>
      <c r="DJ56" s="1130"/>
      <c r="DK56" s="1130"/>
      <c r="DL56" s="1130"/>
      <c r="DM56" s="1130"/>
      <c r="DN56" s="1130"/>
      <c r="DO56" s="1130"/>
      <c r="DP56" s="1130"/>
      <c r="DQ56" s="1130"/>
      <c r="DR56" s="1130"/>
      <c r="DS56" s="1130"/>
      <c r="DT56" s="1130"/>
      <c r="DU56" s="1130"/>
      <c r="DV56" s="1130"/>
      <c r="DW56" s="1130"/>
      <c r="DX56" s="1130"/>
      <c r="DY56" s="1130"/>
      <c r="DZ56" s="1130"/>
      <c r="EA56" s="1130"/>
      <c r="EB56" s="1130"/>
      <c r="EC56" s="1130"/>
      <c r="ED56" s="1130"/>
      <c r="EE56" s="1130"/>
      <c r="EF56" s="1167"/>
    </row>
    <row r="57" spans="1:163" s="257" customFormat="1" ht="13.5" customHeight="1">
      <c r="A57" s="117"/>
      <c r="B57" s="1172" t="s">
        <v>228</v>
      </c>
      <c r="C57" s="1172"/>
      <c r="D57" s="1172"/>
      <c r="E57" s="1172"/>
      <c r="F57" s="1172"/>
      <c r="G57" s="1172"/>
      <c r="H57" s="1172"/>
      <c r="I57" s="1172"/>
      <c r="J57" s="1172"/>
      <c r="K57" s="1172"/>
      <c r="L57" s="1172"/>
      <c r="M57" s="1172"/>
      <c r="N57" s="1172"/>
      <c r="O57" s="1172"/>
      <c r="P57" s="1172"/>
      <c r="Q57" s="1172"/>
      <c r="R57" s="1172"/>
      <c r="S57" s="1172"/>
      <c r="T57" s="1172"/>
      <c r="U57" s="1172"/>
      <c r="V57" s="1172"/>
      <c r="W57" s="1172"/>
      <c r="X57" s="1172"/>
      <c r="Y57" s="1172"/>
      <c r="Z57" s="1172"/>
      <c r="AA57" s="1172"/>
      <c r="AB57" s="1172"/>
      <c r="AC57" s="1172"/>
      <c r="AD57" s="1172"/>
      <c r="AE57" s="1172"/>
      <c r="AF57" s="1172"/>
      <c r="AG57" s="1172"/>
      <c r="AH57" s="1172"/>
      <c r="AI57" s="1172"/>
      <c r="AJ57" s="1172"/>
      <c r="AK57" s="1172"/>
      <c r="AL57" s="1172"/>
      <c r="AM57" s="1173"/>
      <c r="AN57" s="1161"/>
      <c r="AO57" s="1162"/>
      <c r="AP57" s="1162"/>
      <c r="AQ57" s="1162"/>
      <c r="AR57" s="1162"/>
      <c r="AS57" s="1162"/>
      <c r="AT57" s="1162"/>
      <c r="AU57" s="1162"/>
      <c r="AV57" s="1162"/>
      <c r="AW57" s="1162"/>
      <c r="AX57" s="1162"/>
      <c r="AY57" s="1162"/>
      <c r="AZ57" s="1163"/>
      <c r="BA57" s="1166"/>
      <c r="BB57" s="1136"/>
      <c r="BC57" s="1136"/>
      <c r="BD57" s="1136"/>
      <c r="BE57" s="1136"/>
      <c r="BF57" s="1136"/>
      <c r="BG57" s="1136"/>
      <c r="BH57" s="1136"/>
      <c r="BI57" s="1136"/>
      <c r="BJ57" s="1136"/>
      <c r="BK57" s="1136"/>
      <c r="BL57" s="1136"/>
      <c r="BM57" s="1136"/>
      <c r="BN57" s="1136"/>
      <c r="BO57" s="1136"/>
      <c r="BP57" s="1136"/>
      <c r="BQ57" s="1136"/>
      <c r="BR57" s="1136"/>
      <c r="BS57" s="1136"/>
      <c r="BT57" s="1136"/>
      <c r="BU57" s="1136"/>
      <c r="BV57" s="1136"/>
      <c r="BW57" s="1136"/>
      <c r="BX57" s="1136"/>
      <c r="BY57" s="1136"/>
      <c r="BZ57" s="1136"/>
      <c r="CA57" s="1136"/>
      <c r="CB57" s="1137"/>
      <c r="CC57" s="1135"/>
      <c r="CD57" s="1136"/>
      <c r="CE57" s="1136"/>
      <c r="CF57" s="1136"/>
      <c r="CG57" s="1136"/>
      <c r="CH57" s="1136"/>
      <c r="CI57" s="1136"/>
      <c r="CJ57" s="1136"/>
      <c r="CK57" s="1136"/>
      <c r="CL57" s="1136"/>
      <c r="CM57" s="1136"/>
      <c r="CN57" s="1136"/>
      <c r="CO57" s="1136"/>
      <c r="CP57" s="1136"/>
      <c r="CQ57" s="1136"/>
      <c r="CR57" s="1136"/>
      <c r="CS57" s="1136"/>
      <c r="CT57" s="1136"/>
      <c r="CU57" s="1136"/>
      <c r="CV57" s="1136"/>
      <c r="CW57" s="1136"/>
      <c r="CX57" s="1136"/>
      <c r="CY57" s="1136"/>
      <c r="CZ57" s="1136"/>
      <c r="DA57" s="1136"/>
      <c r="DB57" s="1136"/>
      <c r="DC57" s="1136"/>
      <c r="DD57" s="1137"/>
      <c r="DE57" s="1135"/>
      <c r="DF57" s="1136"/>
      <c r="DG57" s="1136"/>
      <c r="DH57" s="1136"/>
      <c r="DI57" s="1136"/>
      <c r="DJ57" s="1136"/>
      <c r="DK57" s="1136"/>
      <c r="DL57" s="1136"/>
      <c r="DM57" s="1136"/>
      <c r="DN57" s="1136"/>
      <c r="DO57" s="1136"/>
      <c r="DP57" s="1136"/>
      <c r="DQ57" s="1136"/>
      <c r="DR57" s="1136"/>
      <c r="DS57" s="1136"/>
      <c r="DT57" s="1136"/>
      <c r="DU57" s="1136"/>
      <c r="DV57" s="1136"/>
      <c r="DW57" s="1136"/>
      <c r="DX57" s="1136"/>
      <c r="DY57" s="1136"/>
      <c r="DZ57" s="1136"/>
      <c r="EA57" s="1136"/>
      <c r="EB57" s="1136"/>
      <c r="EC57" s="1136"/>
      <c r="ED57" s="1136"/>
      <c r="EE57" s="1136"/>
      <c r="EF57" s="1169"/>
    </row>
    <row r="58" spans="1:163" s="257" customFormat="1" ht="13.5" customHeight="1" thickBot="1">
      <c r="A58" s="108"/>
      <c r="B58" s="1174" t="s">
        <v>229</v>
      </c>
      <c r="C58" s="1174"/>
      <c r="D58" s="1174"/>
      <c r="E58" s="1174"/>
      <c r="F58" s="1174"/>
      <c r="G58" s="1174"/>
      <c r="H58" s="1174"/>
      <c r="I58" s="1174"/>
      <c r="J58" s="1174"/>
      <c r="K58" s="1174"/>
      <c r="L58" s="1174"/>
      <c r="M58" s="1174"/>
      <c r="N58" s="1174"/>
      <c r="O58" s="1174"/>
      <c r="P58" s="1174"/>
      <c r="Q58" s="1174"/>
      <c r="R58" s="1174"/>
      <c r="S58" s="1174"/>
      <c r="T58" s="1174"/>
      <c r="U58" s="1174"/>
      <c r="V58" s="1174"/>
      <c r="W58" s="1174"/>
      <c r="X58" s="1174"/>
      <c r="Y58" s="1174"/>
      <c r="Z58" s="1174"/>
      <c r="AA58" s="1174"/>
      <c r="AB58" s="1174"/>
      <c r="AC58" s="1174"/>
      <c r="AD58" s="1174"/>
      <c r="AE58" s="1174"/>
      <c r="AF58" s="1174"/>
      <c r="AG58" s="1174"/>
      <c r="AH58" s="1174"/>
      <c r="AI58" s="1174"/>
      <c r="AJ58" s="1174"/>
      <c r="AK58" s="1174"/>
      <c r="AL58" s="1174"/>
      <c r="AM58" s="1175"/>
      <c r="AN58" s="430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  <c r="AZ58" s="1176"/>
      <c r="BA58" s="1189">
        <v>0</v>
      </c>
      <c r="BB58" s="1190"/>
      <c r="BC58" s="1190"/>
      <c r="BD58" s="1190"/>
      <c r="BE58" s="1190"/>
      <c r="BF58" s="1190"/>
      <c r="BG58" s="1190"/>
      <c r="BH58" s="1190"/>
      <c r="BI58" s="1190"/>
      <c r="BJ58" s="1190"/>
      <c r="BK58" s="1190"/>
      <c r="BL58" s="1190"/>
      <c r="BM58" s="1190"/>
      <c r="BN58" s="1190"/>
      <c r="BO58" s="1190"/>
      <c r="BP58" s="1190"/>
      <c r="BQ58" s="1190"/>
      <c r="BR58" s="1190"/>
      <c r="BS58" s="1190"/>
      <c r="BT58" s="1190"/>
      <c r="BU58" s="1190"/>
      <c r="BV58" s="1190"/>
      <c r="BW58" s="1190"/>
      <c r="BX58" s="1190"/>
      <c r="BY58" s="1190"/>
      <c r="BZ58" s="1190"/>
      <c r="CA58" s="1190"/>
      <c r="CB58" s="1191"/>
      <c r="CC58" s="1192">
        <v>0</v>
      </c>
      <c r="CD58" s="1190"/>
      <c r="CE58" s="1190"/>
      <c r="CF58" s="1190"/>
      <c r="CG58" s="1190"/>
      <c r="CH58" s="1190"/>
      <c r="CI58" s="1190"/>
      <c r="CJ58" s="1190"/>
      <c r="CK58" s="1190"/>
      <c r="CL58" s="1190"/>
      <c r="CM58" s="1190"/>
      <c r="CN58" s="1190"/>
      <c r="CO58" s="1190"/>
      <c r="CP58" s="1190"/>
      <c r="CQ58" s="1190"/>
      <c r="CR58" s="1190"/>
      <c r="CS58" s="1190"/>
      <c r="CT58" s="1190"/>
      <c r="CU58" s="1190"/>
      <c r="CV58" s="1190"/>
      <c r="CW58" s="1190"/>
      <c r="CX58" s="1190"/>
      <c r="CY58" s="1190"/>
      <c r="CZ58" s="1190"/>
      <c r="DA58" s="1190"/>
      <c r="DB58" s="1190"/>
      <c r="DC58" s="1190"/>
      <c r="DD58" s="1191"/>
      <c r="DE58" s="1192">
        <v>0</v>
      </c>
      <c r="DF58" s="1190"/>
      <c r="DG58" s="1190"/>
      <c r="DH58" s="1190"/>
      <c r="DI58" s="1190"/>
      <c r="DJ58" s="1190"/>
      <c r="DK58" s="1190"/>
      <c r="DL58" s="1190"/>
      <c r="DM58" s="1190"/>
      <c r="DN58" s="1190"/>
      <c r="DO58" s="1190"/>
      <c r="DP58" s="1190"/>
      <c r="DQ58" s="1190"/>
      <c r="DR58" s="1190"/>
      <c r="DS58" s="1190"/>
      <c r="DT58" s="1190"/>
      <c r="DU58" s="1190"/>
      <c r="DV58" s="1190"/>
      <c r="DW58" s="1190"/>
      <c r="DX58" s="1190"/>
      <c r="DY58" s="1190"/>
      <c r="DZ58" s="1190"/>
      <c r="EA58" s="1190"/>
      <c r="EB58" s="1190"/>
      <c r="EC58" s="1190"/>
      <c r="ED58" s="1190"/>
      <c r="EE58" s="1190"/>
      <c r="EF58" s="1193"/>
    </row>
    <row r="59" spans="1:163" ht="15" customHeight="1"/>
    <row r="60" spans="1:163" s="99" customFormat="1" ht="14.25" customHeight="1">
      <c r="A60" s="1032" t="s">
        <v>235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1032"/>
      <c r="R60" s="1032"/>
      <c r="S60" s="1032"/>
      <c r="T60" s="1032"/>
      <c r="U60" s="1032"/>
      <c r="V60" s="1032"/>
      <c r="W60" s="1032"/>
      <c r="X60" s="1032"/>
      <c r="Y60" s="1032"/>
      <c r="Z60" s="1032"/>
      <c r="AA60" s="1032"/>
      <c r="AB60" s="1032"/>
      <c r="AC60" s="1032"/>
      <c r="AD60" s="1032"/>
      <c r="AE60" s="1032"/>
      <c r="AF60" s="1032"/>
      <c r="AG60" s="1032"/>
      <c r="AH60" s="1032"/>
      <c r="AI60" s="1032"/>
      <c r="AJ60" s="1032"/>
      <c r="AK60" s="1032"/>
      <c r="AL60" s="1032"/>
      <c r="AM60" s="1032"/>
      <c r="AN60" s="1032"/>
      <c r="AO60" s="1032"/>
      <c r="AP60" s="1032"/>
      <c r="AQ60" s="1032"/>
      <c r="AR60" s="1032"/>
      <c r="AS60" s="1032"/>
      <c r="AT60" s="1032"/>
      <c r="AU60" s="1032"/>
      <c r="AV60" s="1032"/>
      <c r="AW60" s="1032"/>
      <c r="AX60" s="1032"/>
      <c r="AY60" s="1032"/>
      <c r="AZ60" s="1032"/>
      <c r="BA60" s="1032"/>
      <c r="BB60" s="1032"/>
      <c r="BC60" s="1032"/>
      <c r="BD60" s="1032"/>
      <c r="BE60" s="1032"/>
      <c r="BF60" s="1032"/>
      <c r="BG60" s="1032"/>
      <c r="BH60" s="1032"/>
      <c r="BI60" s="1032"/>
      <c r="BJ60" s="1032"/>
      <c r="BK60" s="1032"/>
      <c r="BL60" s="1032"/>
      <c r="BM60" s="1032"/>
      <c r="BN60" s="1032"/>
      <c r="BO60" s="1032"/>
      <c r="BP60" s="1032"/>
      <c r="BQ60" s="1032"/>
      <c r="BR60" s="1032"/>
      <c r="BS60" s="1032"/>
      <c r="BT60" s="1032"/>
      <c r="BU60" s="1032"/>
      <c r="BV60" s="1032"/>
      <c r="BW60" s="1032"/>
      <c r="BX60" s="1032"/>
      <c r="BY60" s="1032"/>
      <c r="BZ60" s="1032"/>
      <c r="CA60" s="1032"/>
      <c r="CB60" s="1032"/>
      <c r="CC60" s="1032"/>
      <c r="CD60" s="1032"/>
      <c r="CE60" s="1032"/>
      <c r="CF60" s="1032"/>
      <c r="CG60" s="1032"/>
      <c r="CH60" s="1032"/>
      <c r="CI60" s="1032"/>
      <c r="CJ60" s="1032"/>
      <c r="CK60" s="1032"/>
      <c r="CL60" s="1032"/>
      <c r="CM60" s="1032"/>
      <c r="CN60" s="1032"/>
      <c r="CO60" s="1032"/>
      <c r="CP60" s="1032"/>
      <c r="CQ60" s="1032"/>
      <c r="CR60" s="1032"/>
      <c r="CS60" s="1032"/>
      <c r="CT60" s="1032"/>
      <c r="CU60" s="1032"/>
      <c r="CV60" s="1032"/>
      <c r="CW60" s="1032"/>
      <c r="CX60" s="1032"/>
      <c r="CY60" s="1032"/>
      <c r="CZ60" s="1032"/>
      <c r="DA60" s="1032"/>
      <c r="DB60" s="1032"/>
      <c r="DC60" s="1032"/>
      <c r="DD60" s="1032"/>
      <c r="DE60" s="1032"/>
      <c r="DF60" s="1032"/>
      <c r="DG60" s="1032"/>
      <c r="DH60" s="1032"/>
      <c r="DI60" s="1032"/>
      <c r="DJ60" s="1032"/>
      <c r="DK60" s="1032"/>
      <c r="DL60" s="1032"/>
      <c r="DM60" s="1032"/>
      <c r="DN60" s="1032"/>
      <c r="DO60" s="1032"/>
      <c r="DP60" s="1032"/>
      <c r="DQ60" s="1032"/>
      <c r="DR60" s="1032"/>
      <c r="DS60" s="1032"/>
      <c r="DT60" s="1032"/>
      <c r="DU60" s="1032"/>
      <c r="DV60" s="1032"/>
      <c r="DW60" s="1032"/>
      <c r="DX60" s="1032"/>
      <c r="DY60" s="1032"/>
      <c r="DZ60" s="1032"/>
      <c r="EA60" s="1032"/>
      <c r="EB60" s="1032"/>
      <c r="EC60" s="1032"/>
      <c r="ED60" s="1032"/>
      <c r="EE60" s="1032"/>
      <c r="EF60" s="1032"/>
      <c r="EG60" s="1032"/>
      <c r="EH60" s="1032"/>
      <c r="EI60" s="1032"/>
      <c r="EJ60" s="1032"/>
      <c r="EK60" s="1032"/>
      <c r="EL60" s="1032"/>
      <c r="EM60" s="1032"/>
      <c r="EN60" s="1032"/>
      <c r="EO60" s="1032"/>
      <c r="EP60" s="1032"/>
      <c r="EQ60" s="1032"/>
      <c r="ER60" s="1032"/>
      <c r="ES60" s="1032"/>
      <c r="ET60" s="1032"/>
      <c r="EU60" s="1032"/>
      <c r="EV60" s="1032"/>
      <c r="EW60" s="1032"/>
      <c r="EX60" s="1032"/>
      <c r="EY60" s="1032"/>
      <c r="EZ60" s="1032"/>
      <c r="FA60" s="1032"/>
      <c r="FB60" s="1032"/>
      <c r="FC60" s="1032"/>
      <c r="FD60" s="1032"/>
      <c r="FE60" s="1032"/>
      <c r="FF60" s="1032"/>
      <c r="FG60" s="1032"/>
    </row>
    <row r="62" spans="1:163" ht="15" customHeight="1">
      <c r="A62" s="1033" t="s">
        <v>127</v>
      </c>
      <c r="B62" s="1034"/>
      <c r="C62" s="1034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1035"/>
      <c r="S62" s="1214" t="s">
        <v>370</v>
      </c>
      <c r="T62" s="1215"/>
      <c r="U62" s="1215"/>
      <c r="V62" s="1215"/>
      <c r="W62" s="1215"/>
      <c r="X62" s="1215"/>
      <c r="Y62" s="1215"/>
      <c r="Z62" s="1215"/>
      <c r="AA62" s="1215"/>
      <c r="AB62" s="1215"/>
      <c r="AC62" s="1215"/>
      <c r="AD62" s="1216"/>
      <c r="AE62" s="1033" t="s">
        <v>215</v>
      </c>
      <c r="AF62" s="1034"/>
      <c r="AG62" s="1034"/>
      <c r="AH62" s="1034"/>
      <c r="AI62" s="1034"/>
      <c r="AJ62" s="1034"/>
      <c r="AK62" s="1034"/>
      <c r="AL62" s="1034"/>
      <c r="AM62" s="1034"/>
      <c r="AN62" s="1034"/>
      <c r="AO62" s="1034"/>
      <c r="AP62" s="1034"/>
      <c r="AQ62" s="1035"/>
      <c r="AR62" s="1042" t="s">
        <v>216</v>
      </c>
      <c r="AS62" s="1043"/>
      <c r="AT62" s="1043"/>
      <c r="AU62" s="1043"/>
      <c r="AV62" s="1043"/>
      <c r="AW62" s="1043"/>
      <c r="AX62" s="1043"/>
      <c r="AY62" s="1043"/>
      <c r="AZ62" s="1043"/>
      <c r="BA62" s="1043"/>
      <c r="BB62" s="1043"/>
      <c r="BC62" s="1043"/>
      <c r="BD62" s="1043"/>
      <c r="BE62" s="1043"/>
      <c r="BF62" s="1043"/>
      <c r="BG62" s="1043"/>
      <c r="BH62" s="1043"/>
      <c r="BI62" s="1043"/>
      <c r="BJ62" s="1043"/>
      <c r="BK62" s="1043"/>
      <c r="BL62" s="1043"/>
      <c r="BM62" s="1043"/>
      <c r="BN62" s="1043"/>
      <c r="BO62" s="1043"/>
      <c r="BP62" s="1043"/>
      <c r="BQ62" s="1043"/>
      <c r="BR62" s="1043"/>
      <c r="BS62" s="1043"/>
      <c r="BT62" s="1043"/>
      <c r="BU62" s="1044"/>
      <c r="BV62" s="1223" t="s">
        <v>217</v>
      </c>
      <c r="BW62" s="1224"/>
      <c r="BX62" s="1224"/>
      <c r="BY62" s="1224"/>
      <c r="BZ62" s="1224"/>
      <c r="CA62" s="1224"/>
      <c r="CB62" s="1224"/>
      <c r="CC62" s="1224"/>
      <c r="CD62" s="1224"/>
      <c r="CE62" s="1224"/>
      <c r="CF62" s="1224"/>
      <c r="CG62" s="1224"/>
      <c r="CH62" s="1224"/>
      <c r="CI62" s="1224"/>
      <c r="CJ62" s="1224"/>
      <c r="CK62" s="1224"/>
      <c r="CL62" s="1224"/>
      <c r="CM62" s="1224"/>
      <c r="CN62" s="1224"/>
      <c r="CO62" s="1224"/>
      <c r="CP62" s="1224"/>
      <c r="CQ62" s="1224"/>
      <c r="CR62" s="1224"/>
      <c r="CS62" s="1224"/>
      <c r="CT62" s="1224"/>
      <c r="CU62" s="1224"/>
      <c r="CV62" s="1224"/>
      <c r="CW62" s="1224"/>
      <c r="CX62" s="1224"/>
      <c r="CY62" s="1224"/>
      <c r="CZ62" s="1224"/>
      <c r="DA62" s="1224"/>
      <c r="DB62" s="1224"/>
      <c r="DC62" s="1224"/>
      <c r="DD62" s="1224"/>
      <c r="DE62" s="1224"/>
      <c r="DF62" s="1224"/>
      <c r="DG62" s="1224"/>
      <c r="DH62" s="1224"/>
      <c r="DI62" s="1224"/>
      <c r="DJ62" s="1224"/>
      <c r="DK62" s="1224"/>
      <c r="DL62" s="1224"/>
      <c r="DM62" s="1224"/>
      <c r="DN62" s="1224"/>
      <c r="DO62" s="1224"/>
      <c r="DP62" s="1224"/>
      <c r="DQ62" s="1224"/>
      <c r="DR62" s="1224"/>
      <c r="DS62" s="1224"/>
      <c r="DT62" s="1224"/>
      <c r="DU62" s="1224"/>
      <c r="DV62" s="1224"/>
      <c r="DW62" s="1224"/>
      <c r="DX62" s="1224"/>
      <c r="DY62" s="1224"/>
      <c r="DZ62" s="1224"/>
      <c r="EA62" s="1224"/>
      <c r="EB62" s="1224"/>
      <c r="EC62" s="1225"/>
      <c r="ED62" s="1042" t="s">
        <v>218</v>
      </c>
      <c r="EE62" s="1043"/>
      <c r="EF62" s="1043"/>
      <c r="EG62" s="1043"/>
      <c r="EH62" s="1043"/>
      <c r="EI62" s="1043"/>
      <c r="EJ62" s="1043"/>
      <c r="EK62" s="1043"/>
      <c r="EL62" s="1043"/>
      <c r="EM62" s="1043"/>
      <c r="EN62" s="1043"/>
      <c r="EO62" s="1043"/>
      <c r="EP62" s="1043"/>
      <c r="EQ62" s="1043"/>
      <c r="ER62" s="1043"/>
      <c r="ES62" s="1043"/>
      <c r="ET62" s="1043"/>
      <c r="EU62" s="1043"/>
      <c r="EV62" s="1043"/>
      <c r="EW62" s="1043"/>
      <c r="EX62" s="1043"/>
      <c r="EY62" s="1043"/>
      <c r="EZ62" s="1043"/>
      <c r="FA62" s="1043"/>
      <c r="FB62" s="1043"/>
      <c r="FC62" s="1043"/>
      <c r="FD62" s="1043"/>
      <c r="FE62" s="1043"/>
      <c r="FF62" s="1043"/>
      <c r="FG62" s="1044"/>
    </row>
    <row r="63" spans="1:163" ht="13.5" customHeight="1">
      <c r="A63" s="1036"/>
      <c r="B63" s="1037"/>
      <c r="C63" s="1037"/>
      <c r="D63" s="1037"/>
      <c r="E63" s="1037"/>
      <c r="F63" s="1037"/>
      <c r="G63" s="1037"/>
      <c r="H63" s="1037"/>
      <c r="I63" s="1037"/>
      <c r="J63" s="1037"/>
      <c r="K63" s="1037"/>
      <c r="L63" s="1037"/>
      <c r="M63" s="1037"/>
      <c r="N63" s="1037"/>
      <c r="O63" s="1037"/>
      <c r="P63" s="1037"/>
      <c r="Q63" s="1037"/>
      <c r="R63" s="1038"/>
      <c r="S63" s="1217"/>
      <c r="T63" s="1218"/>
      <c r="U63" s="1218"/>
      <c r="V63" s="1218"/>
      <c r="W63" s="1218"/>
      <c r="X63" s="1218"/>
      <c r="Y63" s="1218"/>
      <c r="Z63" s="1218"/>
      <c r="AA63" s="1218"/>
      <c r="AB63" s="1218"/>
      <c r="AC63" s="1218"/>
      <c r="AD63" s="1219"/>
      <c r="AE63" s="1036"/>
      <c r="AF63" s="1037"/>
      <c r="AG63" s="1037"/>
      <c r="AH63" s="1037"/>
      <c r="AI63" s="1037"/>
      <c r="AJ63" s="1037"/>
      <c r="AK63" s="1037"/>
      <c r="AL63" s="1037"/>
      <c r="AM63" s="1037"/>
      <c r="AN63" s="1037"/>
      <c r="AO63" s="1037"/>
      <c r="AP63" s="1037"/>
      <c r="AQ63" s="1038"/>
      <c r="AR63" s="1196" t="s">
        <v>236</v>
      </c>
      <c r="AS63" s="1197"/>
      <c r="AT63" s="1197"/>
      <c r="AU63" s="1197"/>
      <c r="AV63" s="1197"/>
      <c r="AW63" s="1197"/>
      <c r="AX63" s="1197"/>
      <c r="AY63" s="1197"/>
      <c r="AZ63" s="1197"/>
      <c r="BA63" s="1197"/>
      <c r="BB63" s="1197"/>
      <c r="BC63" s="1197"/>
      <c r="BD63" s="1197"/>
      <c r="BE63" s="1197"/>
      <c r="BF63" s="1198"/>
      <c r="BG63" s="1196" t="s">
        <v>237</v>
      </c>
      <c r="BH63" s="1197"/>
      <c r="BI63" s="1197"/>
      <c r="BJ63" s="1197"/>
      <c r="BK63" s="1197"/>
      <c r="BL63" s="1197"/>
      <c r="BM63" s="1197"/>
      <c r="BN63" s="1197"/>
      <c r="BO63" s="1197"/>
      <c r="BP63" s="1197"/>
      <c r="BQ63" s="1197"/>
      <c r="BR63" s="1197"/>
      <c r="BS63" s="1197"/>
      <c r="BT63" s="1197"/>
      <c r="BU63" s="1198"/>
      <c r="BV63" s="1048" t="s">
        <v>219</v>
      </c>
      <c r="BW63" s="1049"/>
      <c r="BX63" s="1049"/>
      <c r="BY63" s="1049"/>
      <c r="BZ63" s="1049"/>
      <c r="CA63" s="1049"/>
      <c r="CB63" s="1049"/>
      <c r="CC63" s="1049"/>
      <c r="CD63" s="1049"/>
      <c r="CE63" s="1049"/>
      <c r="CF63" s="1049"/>
      <c r="CG63" s="1049"/>
      <c r="CH63" s="1049"/>
      <c r="CI63" s="1049"/>
      <c r="CJ63" s="1050"/>
      <c r="CK63" s="1054" t="s">
        <v>220</v>
      </c>
      <c r="CL63" s="1055"/>
      <c r="CM63" s="1055"/>
      <c r="CN63" s="1055"/>
      <c r="CO63" s="1055"/>
      <c r="CP63" s="1055"/>
      <c r="CQ63" s="1055"/>
      <c r="CR63" s="1055"/>
      <c r="CS63" s="1055"/>
      <c r="CT63" s="1055"/>
      <c r="CU63" s="1055"/>
      <c r="CV63" s="1055"/>
      <c r="CW63" s="1055"/>
      <c r="CX63" s="1055"/>
      <c r="CY63" s="1055"/>
      <c r="CZ63" s="1055"/>
      <c r="DA63" s="1055"/>
      <c r="DB63" s="1055"/>
      <c r="DC63" s="1055"/>
      <c r="DD63" s="1055"/>
      <c r="DE63" s="1055"/>
      <c r="DF63" s="1055"/>
      <c r="DG63" s="1055"/>
      <c r="DH63" s="1055"/>
      <c r="DI63" s="1055"/>
      <c r="DJ63" s="1055"/>
      <c r="DK63" s="1055"/>
      <c r="DL63" s="1055"/>
      <c r="DM63" s="1055"/>
      <c r="DN63" s="1083"/>
      <c r="DO63" s="1196" t="s">
        <v>238</v>
      </c>
      <c r="DP63" s="1197"/>
      <c r="DQ63" s="1197"/>
      <c r="DR63" s="1197"/>
      <c r="DS63" s="1197"/>
      <c r="DT63" s="1197"/>
      <c r="DU63" s="1197"/>
      <c r="DV63" s="1197"/>
      <c r="DW63" s="1197"/>
      <c r="DX63" s="1197"/>
      <c r="DY63" s="1197"/>
      <c r="DZ63" s="1197"/>
      <c r="EA63" s="1197"/>
      <c r="EB63" s="1197"/>
      <c r="EC63" s="1198"/>
      <c r="ED63" s="1196" t="s">
        <v>236</v>
      </c>
      <c r="EE63" s="1197"/>
      <c r="EF63" s="1197"/>
      <c r="EG63" s="1197"/>
      <c r="EH63" s="1197"/>
      <c r="EI63" s="1197"/>
      <c r="EJ63" s="1197"/>
      <c r="EK63" s="1197"/>
      <c r="EL63" s="1197"/>
      <c r="EM63" s="1197"/>
      <c r="EN63" s="1197"/>
      <c r="EO63" s="1197"/>
      <c r="EP63" s="1197"/>
      <c r="EQ63" s="1197"/>
      <c r="ER63" s="1198"/>
      <c r="ES63" s="1196" t="s">
        <v>237</v>
      </c>
      <c r="ET63" s="1197"/>
      <c r="EU63" s="1197"/>
      <c r="EV63" s="1197"/>
      <c r="EW63" s="1197"/>
      <c r="EX63" s="1197"/>
      <c r="EY63" s="1197"/>
      <c r="EZ63" s="1197"/>
      <c r="FA63" s="1197"/>
      <c r="FB63" s="1197"/>
      <c r="FC63" s="1197"/>
      <c r="FD63" s="1197"/>
      <c r="FE63" s="1197"/>
      <c r="FF63" s="1197"/>
      <c r="FG63" s="1198"/>
    </row>
    <row r="64" spans="1:163" ht="34.5" customHeight="1" thickBot="1">
      <c r="A64" s="1039"/>
      <c r="B64" s="1040"/>
      <c r="C64" s="1040"/>
      <c r="D64" s="1040"/>
      <c r="E64" s="1040"/>
      <c r="F64" s="1040"/>
      <c r="G64" s="1040"/>
      <c r="H64" s="1040"/>
      <c r="I64" s="1040"/>
      <c r="J64" s="1040"/>
      <c r="K64" s="1040"/>
      <c r="L64" s="1040"/>
      <c r="M64" s="1040"/>
      <c r="N64" s="1040"/>
      <c r="O64" s="1040"/>
      <c r="P64" s="1040"/>
      <c r="Q64" s="1040"/>
      <c r="R64" s="1041"/>
      <c r="S64" s="1220"/>
      <c r="T64" s="1221"/>
      <c r="U64" s="1221"/>
      <c r="V64" s="1221"/>
      <c r="W64" s="1221"/>
      <c r="X64" s="1221"/>
      <c r="Y64" s="1221"/>
      <c r="Z64" s="1221"/>
      <c r="AA64" s="1221"/>
      <c r="AB64" s="1221"/>
      <c r="AC64" s="1221"/>
      <c r="AD64" s="1222"/>
      <c r="AE64" s="1036"/>
      <c r="AF64" s="1037"/>
      <c r="AG64" s="1037"/>
      <c r="AH64" s="1037"/>
      <c r="AI64" s="1037"/>
      <c r="AJ64" s="1037"/>
      <c r="AK64" s="1037"/>
      <c r="AL64" s="1037"/>
      <c r="AM64" s="1037"/>
      <c r="AN64" s="1037"/>
      <c r="AO64" s="1037"/>
      <c r="AP64" s="1037"/>
      <c r="AQ64" s="1038"/>
      <c r="AR64" s="1199"/>
      <c r="AS64" s="1200"/>
      <c r="AT64" s="1200"/>
      <c r="AU64" s="1200"/>
      <c r="AV64" s="1200"/>
      <c r="AW64" s="1200"/>
      <c r="AX64" s="1200"/>
      <c r="AY64" s="1200"/>
      <c r="AZ64" s="1200"/>
      <c r="BA64" s="1200"/>
      <c r="BB64" s="1200"/>
      <c r="BC64" s="1200"/>
      <c r="BD64" s="1200"/>
      <c r="BE64" s="1200"/>
      <c r="BF64" s="1201"/>
      <c r="BG64" s="1199"/>
      <c r="BH64" s="1200"/>
      <c r="BI64" s="1200"/>
      <c r="BJ64" s="1200"/>
      <c r="BK64" s="1200"/>
      <c r="BL64" s="1200"/>
      <c r="BM64" s="1200"/>
      <c r="BN64" s="1200"/>
      <c r="BO64" s="1200"/>
      <c r="BP64" s="1200"/>
      <c r="BQ64" s="1200"/>
      <c r="BR64" s="1200"/>
      <c r="BS64" s="1200"/>
      <c r="BT64" s="1200"/>
      <c r="BU64" s="1201"/>
      <c r="BV64" s="1051"/>
      <c r="BW64" s="1052"/>
      <c r="BX64" s="1052"/>
      <c r="BY64" s="1052"/>
      <c r="BZ64" s="1052"/>
      <c r="CA64" s="1052"/>
      <c r="CB64" s="1052"/>
      <c r="CC64" s="1052"/>
      <c r="CD64" s="1052"/>
      <c r="CE64" s="1052"/>
      <c r="CF64" s="1052"/>
      <c r="CG64" s="1052"/>
      <c r="CH64" s="1052"/>
      <c r="CI64" s="1052"/>
      <c r="CJ64" s="1053"/>
      <c r="CK64" s="1202" t="s">
        <v>236</v>
      </c>
      <c r="CL64" s="1203"/>
      <c r="CM64" s="1203"/>
      <c r="CN64" s="1203"/>
      <c r="CO64" s="1203"/>
      <c r="CP64" s="1203"/>
      <c r="CQ64" s="1203"/>
      <c r="CR64" s="1203"/>
      <c r="CS64" s="1203"/>
      <c r="CT64" s="1203"/>
      <c r="CU64" s="1203"/>
      <c r="CV64" s="1203"/>
      <c r="CW64" s="1203"/>
      <c r="CX64" s="1203"/>
      <c r="CY64" s="1204"/>
      <c r="CZ64" s="1202" t="s">
        <v>467</v>
      </c>
      <c r="DA64" s="1203"/>
      <c r="DB64" s="1203"/>
      <c r="DC64" s="1203"/>
      <c r="DD64" s="1203"/>
      <c r="DE64" s="1203"/>
      <c r="DF64" s="1203"/>
      <c r="DG64" s="1203"/>
      <c r="DH64" s="1203"/>
      <c r="DI64" s="1203"/>
      <c r="DJ64" s="1203"/>
      <c r="DK64" s="1203"/>
      <c r="DL64" s="1203"/>
      <c r="DM64" s="1203"/>
      <c r="DN64" s="1204"/>
      <c r="DO64" s="1199"/>
      <c r="DP64" s="1200"/>
      <c r="DQ64" s="1200"/>
      <c r="DR64" s="1200"/>
      <c r="DS64" s="1200"/>
      <c r="DT64" s="1200"/>
      <c r="DU64" s="1200"/>
      <c r="DV64" s="1200"/>
      <c r="DW64" s="1200"/>
      <c r="DX64" s="1200"/>
      <c r="DY64" s="1200"/>
      <c r="DZ64" s="1200"/>
      <c r="EA64" s="1200"/>
      <c r="EB64" s="1200"/>
      <c r="EC64" s="1201"/>
      <c r="ED64" s="1199"/>
      <c r="EE64" s="1200"/>
      <c r="EF64" s="1200"/>
      <c r="EG64" s="1200"/>
      <c r="EH64" s="1200"/>
      <c r="EI64" s="1200"/>
      <c r="EJ64" s="1200"/>
      <c r="EK64" s="1200"/>
      <c r="EL64" s="1200"/>
      <c r="EM64" s="1200"/>
      <c r="EN64" s="1200"/>
      <c r="EO64" s="1200"/>
      <c r="EP64" s="1200"/>
      <c r="EQ64" s="1200"/>
      <c r="ER64" s="1201"/>
      <c r="ES64" s="1199"/>
      <c r="ET64" s="1200"/>
      <c r="EU64" s="1200"/>
      <c r="EV64" s="1200"/>
      <c r="EW64" s="1200"/>
      <c r="EX64" s="1200"/>
      <c r="EY64" s="1200"/>
      <c r="EZ64" s="1200"/>
      <c r="FA64" s="1200"/>
      <c r="FB64" s="1200"/>
      <c r="FC64" s="1200"/>
      <c r="FD64" s="1200"/>
      <c r="FE64" s="1200"/>
      <c r="FF64" s="1200"/>
      <c r="FG64" s="1201"/>
    </row>
    <row r="65" spans="1:163" ht="13.5" customHeight="1">
      <c r="A65" s="102"/>
      <c r="B65" s="1205" t="s">
        <v>239</v>
      </c>
      <c r="C65" s="1205"/>
      <c r="D65" s="1205"/>
      <c r="E65" s="1205"/>
      <c r="F65" s="1205"/>
      <c r="G65" s="1205"/>
      <c r="H65" s="1205"/>
      <c r="I65" s="1205"/>
      <c r="J65" s="1205"/>
      <c r="K65" s="1205"/>
      <c r="L65" s="1205"/>
      <c r="M65" s="1205"/>
      <c r="N65" s="1205"/>
      <c r="O65" s="1205"/>
      <c r="P65" s="1205"/>
      <c r="Q65" s="1205"/>
      <c r="R65" s="1206"/>
      <c r="S65" s="1062">
        <v>5140</v>
      </c>
      <c r="T65" s="1063"/>
      <c r="U65" s="1063"/>
      <c r="V65" s="1063"/>
      <c r="W65" s="1063"/>
      <c r="X65" s="1063"/>
      <c r="Y65" s="1063"/>
      <c r="Z65" s="1063"/>
      <c r="AA65" s="1063"/>
      <c r="AB65" s="1063"/>
      <c r="AC65" s="1063"/>
      <c r="AD65" s="1211"/>
      <c r="AE65" s="1213" t="s">
        <v>122</v>
      </c>
      <c r="AF65" s="1095"/>
      <c r="AG65" s="1095"/>
      <c r="AH65" s="1095"/>
      <c r="AI65" s="1095"/>
      <c r="AJ65" s="1095"/>
      <c r="AK65" s="1096" t="s">
        <v>352</v>
      </c>
      <c r="AL65" s="1096"/>
      <c r="AM65" s="1096"/>
      <c r="AN65" s="1097" t="s">
        <v>226</v>
      </c>
      <c r="AO65" s="1097"/>
      <c r="AP65" s="1097"/>
      <c r="AQ65" s="1098"/>
      <c r="AR65" s="1073">
        <v>0</v>
      </c>
      <c r="AS65" s="1074"/>
      <c r="AT65" s="1074"/>
      <c r="AU65" s="1074"/>
      <c r="AV65" s="1074"/>
      <c r="AW65" s="1074"/>
      <c r="AX65" s="1074"/>
      <c r="AY65" s="1074"/>
      <c r="AZ65" s="1074"/>
      <c r="BA65" s="1074"/>
      <c r="BB65" s="1074"/>
      <c r="BC65" s="1074"/>
      <c r="BD65" s="1074"/>
      <c r="BE65" s="1074"/>
      <c r="BF65" s="1227"/>
      <c r="BG65" s="1233" t="s">
        <v>55</v>
      </c>
      <c r="BH65" s="1080"/>
      <c r="BI65" s="1099">
        <v>0</v>
      </c>
      <c r="BJ65" s="1099"/>
      <c r="BK65" s="1099"/>
      <c r="BL65" s="1099"/>
      <c r="BM65" s="1099"/>
      <c r="BN65" s="1099"/>
      <c r="BO65" s="1099"/>
      <c r="BP65" s="1099"/>
      <c r="BQ65" s="1099"/>
      <c r="BR65" s="1099"/>
      <c r="BS65" s="1099"/>
      <c r="BT65" s="1100" t="s">
        <v>56</v>
      </c>
      <c r="BU65" s="1235"/>
      <c r="BV65" s="1226">
        <v>0</v>
      </c>
      <c r="BW65" s="1074"/>
      <c r="BX65" s="1074"/>
      <c r="BY65" s="1074"/>
      <c r="BZ65" s="1074"/>
      <c r="CA65" s="1074"/>
      <c r="CB65" s="1074"/>
      <c r="CC65" s="1074"/>
      <c r="CD65" s="1074"/>
      <c r="CE65" s="1074"/>
      <c r="CF65" s="1074"/>
      <c r="CG65" s="1074"/>
      <c r="CH65" s="1074"/>
      <c r="CI65" s="1074"/>
      <c r="CJ65" s="1227"/>
      <c r="CK65" s="1080" t="s">
        <v>55</v>
      </c>
      <c r="CL65" s="1080"/>
      <c r="CM65" s="1099">
        <v>0</v>
      </c>
      <c r="CN65" s="1099"/>
      <c r="CO65" s="1099"/>
      <c r="CP65" s="1099"/>
      <c r="CQ65" s="1099"/>
      <c r="CR65" s="1099"/>
      <c r="CS65" s="1099"/>
      <c r="CT65" s="1099"/>
      <c r="CU65" s="1099"/>
      <c r="CV65" s="1099"/>
      <c r="CW65" s="1099"/>
      <c r="CX65" s="1100" t="s">
        <v>56</v>
      </c>
      <c r="CY65" s="1100"/>
      <c r="CZ65" s="1226">
        <v>0</v>
      </c>
      <c r="DA65" s="1074"/>
      <c r="DB65" s="1074"/>
      <c r="DC65" s="1074"/>
      <c r="DD65" s="1074"/>
      <c r="DE65" s="1074"/>
      <c r="DF65" s="1074"/>
      <c r="DG65" s="1074"/>
      <c r="DH65" s="1074"/>
      <c r="DI65" s="1074"/>
      <c r="DJ65" s="1074"/>
      <c r="DK65" s="1074"/>
      <c r="DL65" s="1074"/>
      <c r="DM65" s="1074"/>
      <c r="DN65" s="1227"/>
      <c r="DO65" s="1080" t="s">
        <v>55</v>
      </c>
      <c r="DP65" s="1080"/>
      <c r="DQ65" s="1099">
        <v>0</v>
      </c>
      <c r="DR65" s="1099"/>
      <c r="DS65" s="1099"/>
      <c r="DT65" s="1099"/>
      <c r="DU65" s="1099"/>
      <c r="DV65" s="1099"/>
      <c r="DW65" s="1099"/>
      <c r="DX65" s="1099"/>
      <c r="DY65" s="1099"/>
      <c r="DZ65" s="1099"/>
      <c r="EA65" s="1099"/>
      <c r="EB65" s="1100" t="s">
        <v>56</v>
      </c>
      <c r="EC65" s="1100"/>
      <c r="ED65" s="1226">
        <v>0</v>
      </c>
      <c r="EE65" s="1074"/>
      <c r="EF65" s="1074"/>
      <c r="EG65" s="1074"/>
      <c r="EH65" s="1074"/>
      <c r="EI65" s="1074"/>
      <c r="EJ65" s="1074"/>
      <c r="EK65" s="1074"/>
      <c r="EL65" s="1074"/>
      <c r="EM65" s="1074"/>
      <c r="EN65" s="1074"/>
      <c r="EO65" s="1074"/>
      <c r="EP65" s="1074"/>
      <c r="EQ65" s="1074"/>
      <c r="ER65" s="1227"/>
      <c r="ES65" s="1080" t="s">
        <v>55</v>
      </c>
      <c r="ET65" s="1080"/>
      <c r="EU65" s="1099">
        <v>0</v>
      </c>
      <c r="EV65" s="1099"/>
      <c r="EW65" s="1099"/>
      <c r="EX65" s="1099"/>
      <c r="EY65" s="1099"/>
      <c r="EZ65" s="1099"/>
      <c r="FA65" s="1099"/>
      <c r="FB65" s="1099"/>
      <c r="FC65" s="1099"/>
      <c r="FD65" s="1099"/>
      <c r="FE65" s="1099"/>
      <c r="FF65" s="1100" t="s">
        <v>56</v>
      </c>
      <c r="FG65" s="1101"/>
    </row>
    <row r="66" spans="1:163" ht="2.25" customHeight="1">
      <c r="A66" s="103"/>
      <c r="B66" s="1207"/>
      <c r="C66" s="1207"/>
      <c r="D66" s="1207"/>
      <c r="E66" s="1207"/>
      <c r="F66" s="1207"/>
      <c r="G66" s="1207"/>
      <c r="H66" s="1207"/>
      <c r="I66" s="1207"/>
      <c r="J66" s="1207"/>
      <c r="K66" s="1207"/>
      <c r="L66" s="1207"/>
      <c r="M66" s="1207"/>
      <c r="N66" s="1207"/>
      <c r="O66" s="1207"/>
      <c r="P66" s="1207"/>
      <c r="Q66" s="1207"/>
      <c r="R66" s="1208"/>
      <c r="S66" s="1065"/>
      <c r="T66" s="1066"/>
      <c r="U66" s="1066"/>
      <c r="V66" s="1066"/>
      <c r="W66" s="1066"/>
      <c r="X66" s="1066"/>
      <c r="Y66" s="1066"/>
      <c r="Z66" s="1066"/>
      <c r="AA66" s="1066"/>
      <c r="AB66" s="1066"/>
      <c r="AC66" s="1066"/>
      <c r="AD66" s="1212"/>
      <c r="AE66" s="118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6"/>
      <c r="AR66" s="1076"/>
      <c r="AS66" s="1077"/>
      <c r="AT66" s="1077"/>
      <c r="AU66" s="1077"/>
      <c r="AV66" s="1077"/>
      <c r="AW66" s="1077"/>
      <c r="AX66" s="1077"/>
      <c r="AY66" s="1077"/>
      <c r="AZ66" s="1077"/>
      <c r="BA66" s="1077"/>
      <c r="BB66" s="1077"/>
      <c r="BC66" s="1077"/>
      <c r="BD66" s="1077"/>
      <c r="BE66" s="1077"/>
      <c r="BF66" s="1229"/>
      <c r="BG66" s="1234"/>
      <c r="BH66" s="1082"/>
      <c r="BI66" s="709"/>
      <c r="BJ66" s="709"/>
      <c r="BK66" s="709"/>
      <c r="BL66" s="709"/>
      <c r="BM66" s="709"/>
      <c r="BN66" s="709"/>
      <c r="BO66" s="709"/>
      <c r="BP66" s="709"/>
      <c r="BQ66" s="709"/>
      <c r="BR66" s="709"/>
      <c r="BS66" s="709"/>
      <c r="BT66" s="1102"/>
      <c r="BU66" s="1236"/>
      <c r="BV66" s="1228"/>
      <c r="BW66" s="1077"/>
      <c r="BX66" s="1077"/>
      <c r="BY66" s="1077"/>
      <c r="BZ66" s="1077"/>
      <c r="CA66" s="1077"/>
      <c r="CB66" s="1077"/>
      <c r="CC66" s="1077"/>
      <c r="CD66" s="1077"/>
      <c r="CE66" s="1077"/>
      <c r="CF66" s="1077"/>
      <c r="CG66" s="1077"/>
      <c r="CH66" s="1077"/>
      <c r="CI66" s="1077"/>
      <c r="CJ66" s="1229"/>
      <c r="CK66" s="1082"/>
      <c r="CL66" s="1082"/>
      <c r="CM66" s="709"/>
      <c r="CN66" s="709"/>
      <c r="CO66" s="709"/>
      <c r="CP66" s="709"/>
      <c r="CQ66" s="709"/>
      <c r="CR66" s="709"/>
      <c r="CS66" s="709"/>
      <c r="CT66" s="709"/>
      <c r="CU66" s="709"/>
      <c r="CV66" s="709"/>
      <c r="CW66" s="709"/>
      <c r="CX66" s="1102"/>
      <c r="CY66" s="1102"/>
      <c r="CZ66" s="1228"/>
      <c r="DA66" s="1077"/>
      <c r="DB66" s="1077"/>
      <c r="DC66" s="1077"/>
      <c r="DD66" s="1077"/>
      <c r="DE66" s="1077"/>
      <c r="DF66" s="1077"/>
      <c r="DG66" s="1077"/>
      <c r="DH66" s="1077"/>
      <c r="DI66" s="1077"/>
      <c r="DJ66" s="1077"/>
      <c r="DK66" s="1077"/>
      <c r="DL66" s="1077"/>
      <c r="DM66" s="1077"/>
      <c r="DN66" s="1229"/>
      <c r="DO66" s="1082"/>
      <c r="DP66" s="1082"/>
      <c r="DQ66" s="709"/>
      <c r="DR66" s="709"/>
      <c r="DS66" s="709"/>
      <c r="DT66" s="709"/>
      <c r="DU66" s="709"/>
      <c r="DV66" s="709"/>
      <c r="DW66" s="709"/>
      <c r="DX66" s="709"/>
      <c r="DY66" s="709"/>
      <c r="DZ66" s="709"/>
      <c r="EA66" s="709"/>
      <c r="EB66" s="1102"/>
      <c r="EC66" s="1102"/>
      <c r="ED66" s="1228"/>
      <c r="EE66" s="1077"/>
      <c r="EF66" s="1077"/>
      <c r="EG66" s="1077"/>
      <c r="EH66" s="1077"/>
      <c r="EI66" s="1077"/>
      <c r="EJ66" s="1077"/>
      <c r="EK66" s="1077"/>
      <c r="EL66" s="1077"/>
      <c r="EM66" s="1077"/>
      <c r="EN66" s="1077"/>
      <c r="EO66" s="1077"/>
      <c r="EP66" s="1077"/>
      <c r="EQ66" s="1077"/>
      <c r="ER66" s="1229"/>
      <c r="ES66" s="1082"/>
      <c r="ET66" s="1082"/>
      <c r="EU66" s="709"/>
      <c r="EV66" s="709"/>
      <c r="EW66" s="709"/>
      <c r="EX66" s="709"/>
      <c r="EY66" s="709"/>
      <c r="EZ66" s="709"/>
      <c r="FA66" s="709"/>
      <c r="FB66" s="709"/>
      <c r="FC66" s="709"/>
      <c r="FD66" s="709"/>
      <c r="FE66" s="709"/>
      <c r="FF66" s="1102"/>
      <c r="FG66" s="1103"/>
    </row>
    <row r="67" spans="1:163" ht="13.5" customHeight="1">
      <c r="A67" s="103"/>
      <c r="B67" s="1207"/>
      <c r="C67" s="1207"/>
      <c r="D67" s="1207"/>
      <c r="E67" s="1207"/>
      <c r="F67" s="1207"/>
      <c r="G67" s="1207"/>
      <c r="H67" s="1207"/>
      <c r="I67" s="1207"/>
      <c r="J67" s="1207"/>
      <c r="K67" s="1207"/>
      <c r="L67" s="1207"/>
      <c r="M67" s="1207"/>
      <c r="N67" s="1207"/>
      <c r="O67" s="1207"/>
      <c r="P67" s="1207"/>
      <c r="Q67" s="1207"/>
      <c r="R67" s="1208"/>
      <c r="S67" s="1062">
        <v>5150</v>
      </c>
      <c r="T67" s="1063"/>
      <c r="U67" s="1063"/>
      <c r="V67" s="1063"/>
      <c r="W67" s="1063"/>
      <c r="X67" s="1063"/>
      <c r="Y67" s="1063"/>
      <c r="Z67" s="1063"/>
      <c r="AA67" s="1063"/>
      <c r="AB67" s="1063"/>
      <c r="AC67" s="1063"/>
      <c r="AD67" s="1211"/>
      <c r="AE67" s="1213" t="s">
        <v>122</v>
      </c>
      <c r="AF67" s="1095"/>
      <c r="AG67" s="1095"/>
      <c r="AH67" s="1095"/>
      <c r="AI67" s="1095"/>
      <c r="AJ67" s="1095"/>
      <c r="AK67" s="1096" t="s">
        <v>350</v>
      </c>
      <c r="AL67" s="1096"/>
      <c r="AM67" s="1096"/>
      <c r="AN67" s="1097" t="s">
        <v>227</v>
      </c>
      <c r="AO67" s="1097"/>
      <c r="AP67" s="1097"/>
      <c r="AQ67" s="1098"/>
      <c r="AR67" s="1091">
        <v>0</v>
      </c>
      <c r="AS67" s="1092"/>
      <c r="AT67" s="1092"/>
      <c r="AU67" s="1092"/>
      <c r="AV67" s="1092"/>
      <c r="AW67" s="1092"/>
      <c r="AX67" s="1092"/>
      <c r="AY67" s="1092"/>
      <c r="AZ67" s="1092"/>
      <c r="BA67" s="1092"/>
      <c r="BB67" s="1092"/>
      <c r="BC67" s="1092"/>
      <c r="BD67" s="1092"/>
      <c r="BE67" s="1092"/>
      <c r="BF67" s="1230"/>
      <c r="BG67" s="1231" t="s">
        <v>55</v>
      </c>
      <c r="BH67" s="1105"/>
      <c r="BI67" s="707">
        <v>0</v>
      </c>
      <c r="BJ67" s="707"/>
      <c r="BK67" s="707"/>
      <c r="BL67" s="707"/>
      <c r="BM67" s="707"/>
      <c r="BN67" s="707"/>
      <c r="BO67" s="707"/>
      <c r="BP67" s="707"/>
      <c r="BQ67" s="707"/>
      <c r="BR67" s="707"/>
      <c r="BS67" s="707"/>
      <c r="BT67" s="1087" t="s">
        <v>56</v>
      </c>
      <c r="BU67" s="1244"/>
      <c r="BV67" s="1243">
        <v>0</v>
      </c>
      <c r="BW67" s="1092"/>
      <c r="BX67" s="1092"/>
      <c r="BY67" s="1092"/>
      <c r="BZ67" s="1092"/>
      <c r="CA67" s="1092"/>
      <c r="CB67" s="1092"/>
      <c r="CC67" s="1092"/>
      <c r="CD67" s="1092"/>
      <c r="CE67" s="1092"/>
      <c r="CF67" s="1092"/>
      <c r="CG67" s="1092"/>
      <c r="CH67" s="1092"/>
      <c r="CI67" s="1092"/>
      <c r="CJ67" s="1230"/>
      <c r="CK67" s="1105" t="s">
        <v>55</v>
      </c>
      <c r="CL67" s="1105"/>
      <c r="CM67" s="707">
        <v>0</v>
      </c>
      <c r="CN67" s="707"/>
      <c r="CO67" s="707"/>
      <c r="CP67" s="707"/>
      <c r="CQ67" s="707"/>
      <c r="CR67" s="707"/>
      <c r="CS67" s="707"/>
      <c r="CT67" s="707"/>
      <c r="CU67" s="707"/>
      <c r="CV67" s="707"/>
      <c r="CW67" s="707"/>
      <c r="CX67" s="1087" t="s">
        <v>56</v>
      </c>
      <c r="CY67" s="1087"/>
      <c r="CZ67" s="1243">
        <v>0</v>
      </c>
      <c r="DA67" s="1092"/>
      <c r="DB67" s="1092"/>
      <c r="DC67" s="1092"/>
      <c r="DD67" s="1092"/>
      <c r="DE67" s="1092"/>
      <c r="DF67" s="1092"/>
      <c r="DG67" s="1092"/>
      <c r="DH67" s="1092"/>
      <c r="DI67" s="1092"/>
      <c r="DJ67" s="1092"/>
      <c r="DK67" s="1092"/>
      <c r="DL67" s="1092"/>
      <c r="DM67" s="1092"/>
      <c r="DN67" s="1230"/>
      <c r="DO67" s="1105" t="s">
        <v>55</v>
      </c>
      <c r="DP67" s="1105"/>
      <c r="DQ67" s="707">
        <v>0</v>
      </c>
      <c r="DR67" s="707"/>
      <c r="DS67" s="707"/>
      <c r="DT67" s="707"/>
      <c r="DU67" s="707"/>
      <c r="DV67" s="707"/>
      <c r="DW67" s="707"/>
      <c r="DX67" s="707"/>
      <c r="DY67" s="707"/>
      <c r="DZ67" s="707"/>
      <c r="EA67" s="707"/>
      <c r="EB67" s="1087" t="s">
        <v>56</v>
      </c>
      <c r="EC67" s="1087"/>
      <c r="ED67" s="1243">
        <v>0</v>
      </c>
      <c r="EE67" s="1092"/>
      <c r="EF67" s="1092"/>
      <c r="EG67" s="1092"/>
      <c r="EH67" s="1092"/>
      <c r="EI67" s="1092"/>
      <c r="EJ67" s="1092"/>
      <c r="EK67" s="1092"/>
      <c r="EL67" s="1092"/>
      <c r="EM67" s="1092"/>
      <c r="EN67" s="1092"/>
      <c r="EO67" s="1092"/>
      <c r="EP67" s="1092"/>
      <c r="EQ67" s="1092"/>
      <c r="ER67" s="1230"/>
      <c r="ES67" s="1105" t="s">
        <v>55</v>
      </c>
      <c r="ET67" s="1105"/>
      <c r="EU67" s="707">
        <v>0</v>
      </c>
      <c r="EV67" s="707"/>
      <c r="EW67" s="707"/>
      <c r="EX67" s="707"/>
      <c r="EY67" s="707"/>
      <c r="EZ67" s="707"/>
      <c r="FA67" s="707"/>
      <c r="FB67" s="707"/>
      <c r="FC67" s="707"/>
      <c r="FD67" s="707"/>
      <c r="FE67" s="707"/>
      <c r="FF67" s="1087" t="s">
        <v>56</v>
      </c>
      <c r="FG67" s="1088"/>
    </row>
    <row r="68" spans="1:163" ht="2.25" customHeight="1">
      <c r="A68" s="107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10"/>
      <c r="S68" s="1065"/>
      <c r="T68" s="1066"/>
      <c r="U68" s="1066"/>
      <c r="V68" s="1066"/>
      <c r="W68" s="1066"/>
      <c r="X68" s="1066"/>
      <c r="Y68" s="1066"/>
      <c r="Z68" s="1066"/>
      <c r="AA68" s="1066"/>
      <c r="AB68" s="1066"/>
      <c r="AC68" s="1066"/>
      <c r="AD68" s="1212"/>
      <c r="AE68" s="118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6"/>
      <c r="AR68" s="1076"/>
      <c r="AS68" s="1077"/>
      <c r="AT68" s="1077"/>
      <c r="AU68" s="1077"/>
      <c r="AV68" s="1077"/>
      <c r="AW68" s="1077"/>
      <c r="AX68" s="1077"/>
      <c r="AY68" s="1077"/>
      <c r="AZ68" s="1077"/>
      <c r="BA68" s="1077"/>
      <c r="BB68" s="1077"/>
      <c r="BC68" s="1077"/>
      <c r="BD68" s="1077"/>
      <c r="BE68" s="1077"/>
      <c r="BF68" s="1229"/>
      <c r="BG68" s="1232"/>
      <c r="BH68" s="1107"/>
      <c r="BI68" s="711"/>
      <c r="BJ68" s="711"/>
      <c r="BK68" s="711"/>
      <c r="BL68" s="711"/>
      <c r="BM68" s="711"/>
      <c r="BN68" s="711"/>
      <c r="BO68" s="711"/>
      <c r="BP68" s="711"/>
      <c r="BQ68" s="711"/>
      <c r="BR68" s="711"/>
      <c r="BS68" s="711"/>
      <c r="BT68" s="1089"/>
      <c r="BU68" s="1245"/>
      <c r="BV68" s="1228"/>
      <c r="BW68" s="1077"/>
      <c r="BX68" s="1077"/>
      <c r="BY68" s="1077"/>
      <c r="BZ68" s="1077"/>
      <c r="CA68" s="1077"/>
      <c r="CB68" s="1077"/>
      <c r="CC68" s="1077"/>
      <c r="CD68" s="1077"/>
      <c r="CE68" s="1077"/>
      <c r="CF68" s="1077"/>
      <c r="CG68" s="1077"/>
      <c r="CH68" s="1077"/>
      <c r="CI68" s="1077"/>
      <c r="CJ68" s="1229"/>
      <c r="CK68" s="1107"/>
      <c r="CL68" s="1107"/>
      <c r="CM68" s="711"/>
      <c r="CN68" s="711"/>
      <c r="CO68" s="711"/>
      <c r="CP68" s="711"/>
      <c r="CQ68" s="711"/>
      <c r="CR68" s="711"/>
      <c r="CS68" s="711"/>
      <c r="CT68" s="711"/>
      <c r="CU68" s="711"/>
      <c r="CV68" s="711"/>
      <c r="CW68" s="711"/>
      <c r="CX68" s="1089"/>
      <c r="CY68" s="1089"/>
      <c r="CZ68" s="1228"/>
      <c r="DA68" s="1077"/>
      <c r="DB68" s="1077"/>
      <c r="DC68" s="1077"/>
      <c r="DD68" s="1077"/>
      <c r="DE68" s="1077"/>
      <c r="DF68" s="1077"/>
      <c r="DG68" s="1077"/>
      <c r="DH68" s="1077"/>
      <c r="DI68" s="1077"/>
      <c r="DJ68" s="1077"/>
      <c r="DK68" s="1077"/>
      <c r="DL68" s="1077"/>
      <c r="DM68" s="1077"/>
      <c r="DN68" s="1229"/>
      <c r="DO68" s="1107"/>
      <c r="DP68" s="1107"/>
      <c r="DQ68" s="711"/>
      <c r="DR68" s="711"/>
      <c r="DS68" s="711"/>
      <c r="DT68" s="711"/>
      <c r="DU68" s="711"/>
      <c r="DV68" s="711"/>
      <c r="DW68" s="711"/>
      <c r="DX68" s="711"/>
      <c r="DY68" s="711"/>
      <c r="DZ68" s="711"/>
      <c r="EA68" s="711"/>
      <c r="EB68" s="1089"/>
      <c r="EC68" s="1089"/>
      <c r="ED68" s="1228"/>
      <c r="EE68" s="1077"/>
      <c r="EF68" s="1077"/>
      <c r="EG68" s="1077"/>
      <c r="EH68" s="1077"/>
      <c r="EI68" s="1077"/>
      <c r="EJ68" s="1077"/>
      <c r="EK68" s="1077"/>
      <c r="EL68" s="1077"/>
      <c r="EM68" s="1077"/>
      <c r="EN68" s="1077"/>
      <c r="EO68" s="1077"/>
      <c r="EP68" s="1077"/>
      <c r="EQ68" s="1077"/>
      <c r="ER68" s="1229"/>
      <c r="ES68" s="1107"/>
      <c r="ET68" s="1107"/>
      <c r="EU68" s="711"/>
      <c r="EV68" s="711"/>
      <c r="EW68" s="711"/>
      <c r="EX68" s="711"/>
      <c r="EY68" s="711"/>
      <c r="EZ68" s="711"/>
      <c r="FA68" s="711"/>
      <c r="FB68" s="711"/>
      <c r="FC68" s="711"/>
      <c r="FD68" s="711"/>
      <c r="FE68" s="711"/>
      <c r="FF68" s="1089"/>
      <c r="FG68" s="1090"/>
    </row>
    <row r="69" spans="1:163" ht="14.25" customHeight="1">
      <c r="A69" s="102"/>
      <c r="B69" s="1237" t="s">
        <v>136</v>
      </c>
      <c r="C69" s="1237"/>
      <c r="D69" s="1237"/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8"/>
      <c r="S69" s="1112"/>
      <c r="T69" s="1113"/>
      <c r="U69" s="1113"/>
      <c r="V69" s="1113"/>
      <c r="W69" s="1113"/>
      <c r="X69" s="1113"/>
      <c r="Y69" s="1113"/>
      <c r="Z69" s="1113"/>
      <c r="AA69" s="1113"/>
      <c r="AB69" s="1113"/>
      <c r="AC69" s="1113"/>
      <c r="AD69" s="1241"/>
      <c r="AE69" s="1213" t="s">
        <v>122</v>
      </c>
      <c r="AF69" s="1095"/>
      <c r="AG69" s="1095"/>
      <c r="AH69" s="1095"/>
      <c r="AI69" s="1095"/>
      <c r="AJ69" s="1095"/>
      <c r="AK69" s="1096" t="s">
        <v>352</v>
      </c>
      <c r="AL69" s="1096"/>
      <c r="AM69" s="1096"/>
      <c r="AN69" s="1097" t="s">
        <v>226</v>
      </c>
      <c r="AO69" s="1097"/>
      <c r="AP69" s="1097"/>
      <c r="AQ69" s="1098"/>
      <c r="AR69" s="1091">
        <v>0</v>
      </c>
      <c r="AS69" s="1092"/>
      <c r="AT69" s="1092"/>
      <c r="AU69" s="1092"/>
      <c r="AV69" s="1092"/>
      <c r="AW69" s="1092"/>
      <c r="AX69" s="1092"/>
      <c r="AY69" s="1092"/>
      <c r="AZ69" s="1092"/>
      <c r="BA69" s="1092"/>
      <c r="BB69" s="1092"/>
      <c r="BC69" s="1092"/>
      <c r="BD69" s="1092"/>
      <c r="BE69" s="1092"/>
      <c r="BF69" s="1230"/>
      <c r="BG69" s="1231" t="s">
        <v>55</v>
      </c>
      <c r="BH69" s="1105"/>
      <c r="BI69" s="707">
        <v>0</v>
      </c>
      <c r="BJ69" s="707"/>
      <c r="BK69" s="707"/>
      <c r="BL69" s="707"/>
      <c r="BM69" s="707"/>
      <c r="BN69" s="707"/>
      <c r="BO69" s="707"/>
      <c r="BP69" s="707"/>
      <c r="BQ69" s="707"/>
      <c r="BR69" s="707"/>
      <c r="BS69" s="707"/>
      <c r="BT69" s="1087" t="s">
        <v>56</v>
      </c>
      <c r="BU69" s="1244"/>
      <c r="BV69" s="1243">
        <v>0</v>
      </c>
      <c r="BW69" s="1092"/>
      <c r="BX69" s="1092"/>
      <c r="BY69" s="1092"/>
      <c r="BZ69" s="1092"/>
      <c r="CA69" s="1092"/>
      <c r="CB69" s="1092"/>
      <c r="CC69" s="1092"/>
      <c r="CD69" s="1092"/>
      <c r="CE69" s="1092"/>
      <c r="CF69" s="1092"/>
      <c r="CG69" s="1092"/>
      <c r="CH69" s="1092"/>
      <c r="CI69" s="1092"/>
      <c r="CJ69" s="1230"/>
      <c r="CK69" s="1105" t="s">
        <v>55</v>
      </c>
      <c r="CL69" s="1105"/>
      <c r="CM69" s="707">
        <v>0</v>
      </c>
      <c r="CN69" s="707"/>
      <c r="CO69" s="707"/>
      <c r="CP69" s="707"/>
      <c r="CQ69" s="707"/>
      <c r="CR69" s="707"/>
      <c r="CS69" s="707"/>
      <c r="CT69" s="707"/>
      <c r="CU69" s="707"/>
      <c r="CV69" s="707"/>
      <c r="CW69" s="707"/>
      <c r="CX69" s="1087" t="s">
        <v>56</v>
      </c>
      <c r="CY69" s="1087"/>
      <c r="CZ69" s="1243">
        <v>0</v>
      </c>
      <c r="DA69" s="1092"/>
      <c r="DB69" s="1092"/>
      <c r="DC69" s="1092"/>
      <c r="DD69" s="1092"/>
      <c r="DE69" s="1092"/>
      <c r="DF69" s="1092"/>
      <c r="DG69" s="1092"/>
      <c r="DH69" s="1092"/>
      <c r="DI69" s="1092"/>
      <c r="DJ69" s="1092"/>
      <c r="DK69" s="1092"/>
      <c r="DL69" s="1092"/>
      <c r="DM69" s="1092"/>
      <c r="DN69" s="1230"/>
      <c r="DO69" s="1105" t="s">
        <v>55</v>
      </c>
      <c r="DP69" s="1105"/>
      <c r="DQ69" s="707">
        <v>0</v>
      </c>
      <c r="DR69" s="707"/>
      <c r="DS69" s="707"/>
      <c r="DT69" s="707"/>
      <c r="DU69" s="707"/>
      <c r="DV69" s="707"/>
      <c r="DW69" s="707"/>
      <c r="DX69" s="707"/>
      <c r="DY69" s="707"/>
      <c r="DZ69" s="707"/>
      <c r="EA69" s="707"/>
      <c r="EB69" s="1087" t="s">
        <v>56</v>
      </c>
      <c r="EC69" s="1087"/>
      <c r="ED69" s="1243">
        <v>0</v>
      </c>
      <c r="EE69" s="1092"/>
      <c r="EF69" s="1092"/>
      <c r="EG69" s="1092"/>
      <c r="EH69" s="1092"/>
      <c r="EI69" s="1092"/>
      <c r="EJ69" s="1092"/>
      <c r="EK69" s="1092"/>
      <c r="EL69" s="1092"/>
      <c r="EM69" s="1092"/>
      <c r="EN69" s="1092"/>
      <c r="EO69" s="1092"/>
      <c r="EP69" s="1092"/>
      <c r="EQ69" s="1092"/>
      <c r="ER69" s="1230"/>
      <c r="ES69" s="1105" t="s">
        <v>55</v>
      </c>
      <c r="ET69" s="1105"/>
      <c r="EU69" s="707">
        <v>0</v>
      </c>
      <c r="EV69" s="707"/>
      <c r="EW69" s="707"/>
      <c r="EX69" s="707"/>
      <c r="EY69" s="707"/>
      <c r="EZ69" s="707"/>
      <c r="FA69" s="707"/>
      <c r="FB69" s="707"/>
      <c r="FC69" s="707"/>
      <c r="FD69" s="707"/>
      <c r="FE69" s="707"/>
      <c r="FF69" s="1087" t="s">
        <v>56</v>
      </c>
      <c r="FG69" s="1088"/>
    </row>
    <row r="70" spans="1:163" ht="2.25" customHeight="1">
      <c r="A70" s="103"/>
      <c r="B70" s="1239"/>
      <c r="C70" s="1239"/>
      <c r="D70" s="1239"/>
      <c r="E70" s="1239"/>
      <c r="F70" s="1239"/>
      <c r="G70" s="1239"/>
      <c r="H70" s="1239"/>
      <c r="I70" s="1239"/>
      <c r="J70" s="1239"/>
      <c r="K70" s="1239"/>
      <c r="L70" s="1239"/>
      <c r="M70" s="1239"/>
      <c r="N70" s="1239"/>
      <c r="O70" s="1239"/>
      <c r="P70" s="1239"/>
      <c r="Q70" s="1239"/>
      <c r="R70" s="1240"/>
      <c r="S70" s="1115"/>
      <c r="T70" s="1116"/>
      <c r="U70" s="1116"/>
      <c r="V70" s="1116"/>
      <c r="W70" s="1116"/>
      <c r="X70" s="1116"/>
      <c r="Y70" s="1116"/>
      <c r="Z70" s="1116"/>
      <c r="AA70" s="1116"/>
      <c r="AB70" s="1116"/>
      <c r="AC70" s="1116"/>
      <c r="AD70" s="1242"/>
      <c r="AE70" s="118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6"/>
      <c r="AR70" s="1076"/>
      <c r="AS70" s="1077"/>
      <c r="AT70" s="1077"/>
      <c r="AU70" s="1077"/>
      <c r="AV70" s="1077"/>
      <c r="AW70" s="1077"/>
      <c r="AX70" s="1077"/>
      <c r="AY70" s="1077"/>
      <c r="AZ70" s="1077"/>
      <c r="BA70" s="1077"/>
      <c r="BB70" s="1077"/>
      <c r="BC70" s="1077"/>
      <c r="BD70" s="1077"/>
      <c r="BE70" s="1077"/>
      <c r="BF70" s="1229"/>
      <c r="BG70" s="1232"/>
      <c r="BH70" s="1107"/>
      <c r="BI70" s="711"/>
      <c r="BJ70" s="711"/>
      <c r="BK70" s="711"/>
      <c r="BL70" s="711"/>
      <c r="BM70" s="711"/>
      <c r="BN70" s="711"/>
      <c r="BO70" s="711"/>
      <c r="BP70" s="711"/>
      <c r="BQ70" s="711"/>
      <c r="BR70" s="711"/>
      <c r="BS70" s="711"/>
      <c r="BT70" s="1089"/>
      <c r="BU70" s="1245"/>
      <c r="BV70" s="1228"/>
      <c r="BW70" s="1077"/>
      <c r="BX70" s="1077"/>
      <c r="BY70" s="1077"/>
      <c r="BZ70" s="1077"/>
      <c r="CA70" s="1077"/>
      <c r="CB70" s="1077"/>
      <c r="CC70" s="1077"/>
      <c r="CD70" s="1077"/>
      <c r="CE70" s="1077"/>
      <c r="CF70" s="1077"/>
      <c r="CG70" s="1077"/>
      <c r="CH70" s="1077"/>
      <c r="CI70" s="1077"/>
      <c r="CJ70" s="1229"/>
      <c r="CK70" s="1107"/>
      <c r="CL70" s="1107"/>
      <c r="CM70" s="711"/>
      <c r="CN70" s="711"/>
      <c r="CO70" s="711"/>
      <c r="CP70" s="711"/>
      <c r="CQ70" s="711"/>
      <c r="CR70" s="711"/>
      <c r="CS70" s="711"/>
      <c r="CT70" s="711"/>
      <c r="CU70" s="711"/>
      <c r="CV70" s="711"/>
      <c r="CW70" s="711"/>
      <c r="CX70" s="1089"/>
      <c r="CY70" s="1089"/>
      <c r="CZ70" s="1228"/>
      <c r="DA70" s="1077"/>
      <c r="DB70" s="1077"/>
      <c r="DC70" s="1077"/>
      <c r="DD70" s="1077"/>
      <c r="DE70" s="1077"/>
      <c r="DF70" s="1077"/>
      <c r="DG70" s="1077"/>
      <c r="DH70" s="1077"/>
      <c r="DI70" s="1077"/>
      <c r="DJ70" s="1077"/>
      <c r="DK70" s="1077"/>
      <c r="DL70" s="1077"/>
      <c r="DM70" s="1077"/>
      <c r="DN70" s="1229"/>
      <c r="DO70" s="1107"/>
      <c r="DP70" s="1107"/>
      <c r="DQ70" s="711"/>
      <c r="DR70" s="711"/>
      <c r="DS70" s="711"/>
      <c r="DT70" s="711"/>
      <c r="DU70" s="711"/>
      <c r="DV70" s="711"/>
      <c r="DW70" s="711"/>
      <c r="DX70" s="711"/>
      <c r="DY70" s="711"/>
      <c r="DZ70" s="711"/>
      <c r="EA70" s="711"/>
      <c r="EB70" s="1089"/>
      <c r="EC70" s="1089"/>
      <c r="ED70" s="1228"/>
      <c r="EE70" s="1077"/>
      <c r="EF70" s="1077"/>
      <c r="EG70" s="1077"/>
      <c r="EH70" s="1077"/>
      <c r="EI70" s="1077"/>
      <c r="EJ70" s="1077"/>
      <c r="EK70" s="1077"/>
      <c r="EL70" s="1077"/>
      <c r="EM70" s="1077"/>
      <c r="EN70" s="1077"/>
      <c r="EO70" s="1077"/>
      <c r="EP70" s="1077"/>
      <c r="EQ70" s="1077"/>
      <c r="ER70" s="1229"/>
      <c r="ES70" s="1107"/>
      <c r="ET70" s="1107"/>
      <c r="EU70" s="711"/>
      <c r="EV70" s="711"/>
      <c r="EW70" s="711"/>
      <c r="EX70" s="711"/>
      <c r="EY70" s="711"/>
      <c r="EZ70" s="711"/>
      <c r="FA70" s="711"/>
      <c r="FB70" s="711"/>
      <c r="FC70" s="711"/>
      <c r="FD70" s="711"/>
      <c r="FE70" s="711"/>
      <c r="FF70" s="1089"/>
      <c r="FG70" s="1090"/>
    </row>
    <row r="71" spans="1:163" ht="12.75" customHeight="1">
      <c r="A71" s="103"/>
      <c r="B71" s="1246"/>
      <c r="C71" s="1246"/>
      <c r="D71" s="1246"/>
      <c r="E71" s="1246"/>
      <c r="F71" s="1246"/>
      <c r="G71" s="1246"/>
      <c r="H71" s="1246"/>
      <c r="I71" s="1246"/>
      <c r="J71" s="1246"/>
      <c r="K71" s="1246"/>
      <c r="L71" s="1246"/>
      <c r="M71" s="1246"/>
      <c r="N71" s="1246"/>
      <c r="O71" s="1246"/>
      <c r="P71" s="1246"/>
      <c r="Q71" s="1246"/>
      <c r="R71" s="1247"/>
      <c r="S71" s="1112"/>
      <c r="T71" s="1113"/>
      <c r="U71" s="1113"/>
      <c r="V71" s="1113"/>
      <c r="W71" s="1113"/>
      <c r="X71" s="1113"/>
      <c r="Y71" s="1113"/>
      <c r="Z71" s="1113"/>
      <c r="AA71" s="1113"/>
      <c r="AB71" s="1113"/>
      <c r="AC71" s="1113"/>
      <c r="AD71" s="1241"/>
      <c r="AE71" s="119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6"/>
      <c r="AR71" s="1091">
        <v>0</v>
      </c>
      <c r="AS71" s="1092"/>
      <c r="AT71" s="1092"/>
      <c r="AU71" s="1092"/>
      <c r="AV71" s="1092"/>
      <c r="AW71" s="1092"/>
      <c r="AX71" s="1092"/>
      <c r="AY71" s="1092"/>
      <c r="AZ71" s="1092"/>
      <c r="BA71" s="1092"/>
      <c r="BB71" s="1092"/>
      <c r="BC71" s="1092"/>
      <c r="BD71" s="1092"/>
      <c r="BE71" s="1092"/>
      <c r="BF71" s="1230"/>
      <c r="BG71" s="1231" t="s">
        <v>55</v>
      </c>
      <c r="BH71" s="1105"/>
      <c r="BI71" s="707">
        <v>0</v>
      </c>
      <c r="BJ71" s="707"/>
      <c r="BK71" s="707"/>
      <c r="BL71" s="707"/>
      <c r="BM71" s="707"/>
      <c r="BN71" s="707"/>
      <c r="BO71" s="707"/>
      <c r="BP71" s="707"/>
      <c r="BQ71" s="707"/>
      <c r="BR71" s="707"/>
      <c r="BS71" s="707"/>
      <c r="BT71" s="1087" t="s">
        <v>56</v>
      </c>
      <c r="BU71" s="1244"/>
      <c r="BV71" s="1243">
        <v>0</v>
      </c>
      <c r="BW71" s="1092"/>
      <c r="BX71" s="1092"/>
      <c r="BY71" s="1092"/>
      <c r="BZ71" s="1092"/>
      <c r="CA71" s="1092"/>
      <c r="CB71" s="1092"/>
      <c r="CC71" s="1092"/>
      <c r="CD71" s="1092"/>
      <c r="CE71" s="1092"/>
      <c r="CF71" s="1092"/>
      <c r="CG71" s="1092"/>
      <c r="CH71" s="1092"/>
      <c r="CI71" s="1092"/>
      <c r="CJ71" s="1230"/>
      <c r="CK71" s="1231" t="s">
        <v>55</v>
      </c>
      <c r="CL71" s="1105"/>
      <c r="CM71" s="707">
        <v>0</v>
      </c>
      <c r="CN71" s="707"/>
      <c r="CO71" s="707"/>
      <c r="CP71" s="707"/>
      <c r="CQ71" s="707"/>
      <c r="CR71" s="707"/>
      <c r="CS71" s="707"/>
      <c r="CT71" s="707"/>
      <c r="CU71" s="707"/>
      <c r="CV71" s="707"/>
      <c r="CW71" s="707"/>
      <c r="CX71" s="1087" t="s">
        <v>56</v>
      </c>
      <c r="CY71" s="1244"/>
      <c r="CZ71" s="1243">
        <v>0</v>
      </c>
      <c r="DA71" s="1092"/>
      <c r="DB71" s="1092"/>
      <c r="DC71" s="1092"/>
      <c r="DD71" s="1092"/>
      <c r="DE71" s="1092"/>
      <c r="DF71" s="1092"/>
      <c r="DG71" s="1092"/>
      <c r="DH71" s="1092"/>
      <c r="DI71" s="1092"/>
      <c r="DJ71" s="1092"/>
      <c r="DK71" s="1092"/>
      <c r="DL71" s="1092"/>
      <c r="DM71" s="1092"/>
      <c r="DN71" s="1230"/>
      <c r="DO71" s="1231" t="s">
        <v>55</v>
      </c>
      <c r="DP71" s="1105"/>
      <c r="DQ71" s="707">
        <v>0</v>
      </c>
      <c r="DR71" s="707"/>
      <c r="DS71" s="707"/>
      <c r="DT71" s="707"/>
      <c r="DU71" s="707"/>
      <c r="DV71" s="707"/>
      <c r="DW71" s="707"/>
      <c r="DX71" s="707"/>
      <c r="DY71" s="707"/>
      <c r="DZ71" s="707"/>
      <c r="EA71" s="707"/>
      <c r="EB71" s="1087" t="s">
        <v>56</v>
      </c>
      <c r="EC71" s="1244"/>
      <c r="ED71" s="1243">
        <v>0</v>
      </c>
      <c r="EE71" s="1092"/>
      <c r="EF71" s="1092"/>
      <c r="EG71" s="1092"/>
      <c r="EH71" s="1092"/>
      <c r="EI71" s="1092"/>
      <c r="EJ71" s="1092"/>
      <c r="EK71" s="1092"/>
      <c r="EL71" s="1092"/>
      <c r="EM71" s="1092"/>
      <c r="EN71" s="1092"/>
      <c r="EO71" s="1092"/>
      <c r="EP71" s="1092"/>
      <c r="EQ71" s="1092"/>
      <c r="ER71" s="1230"/>
      <c r="ES71" s="1231" t="s">
        <v>55</v>
      </c>
      <c r="ET71" s="1105"/>
      <c r="EU71" s="707">
        <v>0</v>
      </c>
      <c r="EV71" s="707"/>
      <c r="EW71" s="707"/>
      <c r="EX71" s="707"/>
      <c r="EY71" s="707"/>
      <c r="EZ71" s="707"/>
      <c r="FA71" s="707"/>
      <c r="FB71" s="707"/>
      <c r="FC71" s="707"/>
      <c r="FD71" s="707"/>
      <c r="FE71" s="707"/>
      <c r="FF71" s="1087" t="s">
        <v>56</v>
      </c>
      <c r="FG71" s="1088"/>
    </row>
    <row r="72" spans="1:163" ht="14.1" customHeight="1">
      <c r="A72" s="103"/>
      <c r="B72" s="1118" t="s">
        <v>240</v>
      </c>
      <c r="C72" s="1118"/>
      <c r="D72" s="1118"/>
      <c r="E72" s="1118"/>
      <c r="F72" s="1118"/>
      <c r="G72" s="1118"/>
      <c r="H72" s="1118"/>
      <c r="I72" s="1118"/>
      <c r="J72" s="1118"/>
      <c r="K72" s="1118"/>
      <c r="L72" s="1118"/>
      <c r="M72" s="1118"/>
      <c r="N72" s="1118"/>
      <c r="O72" s="1118"/>
      <c r="P72" s="1118"/>
      <c r="Q72" s="1118"/>
      <c r="R72" s="1119"/>
      <c r="S72" s="1248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50"/>
      <c r="AE72" s="1255" t="s">
        <v>122</v>
      </c>
      <c r="AF72" s="1256"/>
      <c r="AG72" s="1256"/>
      <c r="AH72" s="1256"/>
      <c r="AI72" s="1256"/>
      <c r="AJ72" s="1256"/>
      <c r="AK72" s="1257" t="s">
        <v>350</v>
      </c>
      <c r="AL72" s="1257"/>
      <c r="AM72" s="1257"/>
      <c r="AN72" s="1246" t="s">
        <v>227</v>
      </c>
      <c r="AO72" s="1246"/>
      <c r="AP72" s="1246"/>
      <c r="AQ72" s="1258"/>
      <c r="AR72" s="1251"/>
      <c r="AS72" s="1252"/>
      <c r="AT72" s="1252"/>
      <c r="AU72" s="1252"/>
      <c r="AV72" s="1252"/>
      <c r="AW72" s="1252"/>
      <c r="AX72" s="1252"/>
      <c r="AY72" s="1252"/>
      <c r="AZ72" s="1252"/>
      <c r="BA72" s="1252"/>
      <c r="BB72" s="1252"/>
      <c r="BC72" s="1252"/>
      <c r="BD72" s="1252"/>
      <c r="BE72" s="1252"/>
      <c r="BF72" s="1253"/>
      <c r="BG72" s="1234"/>
      <c r="BH72" s="1082"/>
      <c r="BI72" s="709"/>
      <c r="BJ72" s="709"/>
      <c r="BK72" s="709"/>
      <c r="BL72" s="709"/>
      <c r="BM72" s="709"/>
      <c r="BN72" s="709"/>
      <c r="BO72" s="709"/>
      <c r="BP72" s="709"/>
      <c r="BQ72" s="709"/>
      <c r="BR72" s="709"/>
      <c r="BS72" s="709"/>
      <c r="BT72" s="1102"/>
      <c r="BU72" s="1236"/>
      <c r="BV72" s="1254"/>
      <c r="BW72" s="1252"/>
      <c r="BX72" s="1252"/>
      <c r="BY72" s="1252"/>
      <c r="BZ72" s="1252"/>
      <c r="CA72" s="1252"/>
      <c r="CB72" s="1252"/>
      <c r="CC72" s="1252"/>
      <c r="CD72" s="1252"/>
      <c r="CE72" s="1252"/>
      <c r="CF72" s="1252"/>
      <c r="CG72" s="1252"/>
      <c r="CH72" s="1252"/>
      <c r="CI72" s="1252"/>
      <c r="CJ72" s="1253"/>
      <c r="CK72" s="1234"/>
      <c r="CL72" s="1082"/>
      <c r="CM72" s="709"/>
      <c r="CN72" s="709"/>
      <c r="CO72" s="709"/>
      <c r="CP72" s="709"/>
      <c r="CQ72" s="709"/>
      <c r="CR72" s="709"/>
      <c r="CS72" s="709"/>
      <c r="CT72" s="709"/>
      <c r="CU72" s="709"/>
      <c r="CV72" s="709"/>
      <c r="CW72" s="709"/>
      <c r="CX72" s="1102"/>
      <c r="CY72" s="1236"/>
      <c r="CZ72" s="1254"/>
      <c r="DA72" s="1252"/>
      <c r="DB72" s="1252"/>
      <c r="DC72" s="1252"/>
      <c r="DD72" s="1252"/>
      <c r="DE72" s="1252"/>
      <c r="DF72" s="1252"/>
      <c r="DG72" s="1252"/>
      <c r="DH72" s="1252"/>
      <c r="DI72" s="1252"/>
      <c r="DJ72" s="1252"/>
      <c r="DK72" s="1252"/>
      <c r="DL72" s="1252"/>
      <c r="DM72" s="1252"/>
      <c r="DN72" s="1253"/>
      <c r="DO72" s="1234"/>
      <c r="DP72" s="1082"/>
      <c r="DQ72" s="709"/>
      <c r="DR72" s="709"/>
      <c r="DS72" s="709"/>
      <c r="DT72" s="709"/>
      <c r="DU72" s="709"/>
      <c r="DV72" s="709"/>
      <c r="DW72" s="709"/>
      <c r="DX72" s="709"/>
      <c r="DY72" s="709"/>
      <c r="DZ72" s="709"/>
      <c r="EA72" s="709"/>
      <c r="EB72" s="1102"/>
      <c r="EC72" s="1236"/>
      <c r="ED72" s="1254"/>
      <c r="EE72" s="1252"/>
      <c r="EF72" s="1252"/>
      <c r="EG72" s="1252"/>
      <c r="EH72" s="1252"/>
      <c r="EI72" s="1252"/>
      <c r="EJ72" s="1252"/>
      <c r="EK72" s="1252"/>
      <c r="EL72" s="1252"/>
      <c r="EM72" s="1252"/>
      <c r="EN72" s="1252"/>
      <c r="EO72" s="1252"/>
      <c r="EP72" s="1252"/>
      <c r="EQ72" s="1252"/>
      <c r="ER72" s="1253"/>
      <c r="ES72" s="1234"/>
      <c r="ET72" s="1082"/>
      <c r="EU72" s="709"/>
      <c r="EV72" s="709"/>
      <c r="EW72" s="709"/>
      <c r="EX72" s="709"/>
      <c r="EY72" s="709"/>
      <c r="EZ72" s="709"/>
      <c r="FA72" s="709"/>
      <c r="FB72" s="709"/>
      <c r="FC72" s="709"/>
      <c r="FD72" s="709"/>
      <c r="FE72" s="709"/>
      <c r="FF72" s="1102"/>
      <c r="FG72" s="1103"/>
    </row>
    <row r="73" spans="1:163" ht="3.95" customHeight="1">
      <c r="A73" s="107"/>
      <c r="B73" s="1120"/>
      <c r="C73" s="1120"/>
      <c r="D73" s="1120"/>
      <c r="E73" s="1120"/>
      <c r="F73" s="1120"/>
      <c r="G73" s="1120"/>
      <c r="H73" s="1120"/>
      <c r="I73" s="1120"/>
      <c r="J73" s="1120"/>
      <c r="K73" s="1120"/>
      <c r="L73" s="1120"/>
      <c r="M73" s="1120"/>
      <c r="N73" s="1120"/>
      <c r="O73" s="1120"/>
      <c r="P73" s="1120"/>
      <c r="Q73" s="1120"/>
      <c r="R73" s="1121"/>
      <c r="S73" s="1115"/>
      <c r="T73" s="1116"/>
      <c r="U73" s="1116"/>
      <c r="V73" s="1116"/>
      <c r="W73" s="1116"/>
      <c r="X73" s="1116"/>
      <c r="Y73" s="1116"/>
      <c r="Z73" s="1116"/>
      <c r="AA73" s="1116"/>
      <c r="AB73" s="1116"/>
      <c r="AC73" s="1116"/>
      <c r="AD73" s="1242"/>
      <c r="AE73" s="118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6"/>
      <c r="AR73" s="1076"/>
      <c r="AS73" s="1077"/>
      <c r="AT73" s="1077"/>
      <c r="AU73" s="1077"/>
      <c r="AV73" s="1077"/>
      <c r="AW73" s="1077"/>
      <c r="AX73" s="1077"/>
      <c r="AY73" s="1077"/>
      <c r="AZ73" s="1077"/>
      <c r="BA73" s="1077"/>
      <c r="BB73" s="1077"/>
      <c r="BC73" s="1077"/>
      <c r="BD73" s="1077"/>
      <c r="BE73" s="1077"/>
      <c r="BF73" s="1229"/>
      <c r="BG73" s="1232"/>
      <c r="BH73" s="1107"/>
      <c r="BI73" s="711"/>
      <c r="BJ73" s="711"/>
      <c r="BK73" s="711"/>
      <c r="BL73" s="711"/>
      <c r="BM73" s="711"/>
      <c r="BN73" s="711"/>
      <c r="BO73" s="711"/>
      <c r="BP73" s="711"/>
      <c r="BQ73" s="711"/>
      <c r="BR73" s="711"/>
      <c r="BS73" s="711"/>
      <c r="BT73" s="1089"/>
      <c r="BU73" s="1245"/>
      <c r="BV73" s="1228"/>
      <c r="BW73" s="1077"/>
      <c r="BX73" s="1077"/>
      <c r="BY73" s="1077"/>
      <c r="BZ73" s="1077"/>
      <c r="CA73" s="1077"/>
      <c r="CB73" s="1077"/>
      <c r="CC73" s="1077"/>
      <c r="CD73" s="1077"/>
      <c r="CE73" s="1077"/>
      <c r="CF73" s="1077"/>
      <c r="CG73" s="1077"/>
      <c r="CH73" s="1077"/>
      <c r="CI73" s="1077"/>
      <c r="CJ73" s="1229"/>
      <c r="CK73" s="1232"/>
      <c r="CL73" s="1107"/>
      <c r="CM73" s="711"/>
      <c r="CN73" s="711"/>
      <c r="CO73" s="711"/>
      <c r="CP73" s="711"/>
      <c r="CQ73" s="711"/>
      <c r="CR73" s="711"/>
      <c r="CS73" s="711"/>
      <c r="CT73" s="711"/>
      <c r="CU73" s="711"/>
      <c r="CV73" s="711"/>
      <c r="CW73" s="711"/>
      <c r="CX73" s="1089"/>
      <c r="CY73" s="1245"/>
      <c r="CZ73" s="1228"/>
      <c r="DA73" s="1077"/>
      <c r="DB73" s="1077"/>
      <c r="DC73" s="1077"/>
      <c r="DD73" s="1077"/>
      <c r="DE73" s="1077"/>
      <c r="DF73" s="1077"/>
      <c r="DG73" s="1077"/>
      <c r="DH73" s="1077"/>
      <c r="DI73" s="1077"/>
      <c r="DJ73" s="1077"/>
      <c r="DK73" s="1077"/>
      <c r="DL73" s="1077"/>
      <c r="DM73" s="1077"/>
      <c r="DN73" s="1229"/>
      <c r="DO73" s="1232"/>
      <c r="DP73" s="1107"/>
      <c r="DQ73" s="711"/>
      <c r="DR73" s="711"/>
      <c r="DS73" s="711"/>
      <c r="DT73" s="711"/>
      <c r="DU73" s="711"/>
      <c r="DV73" s="711"/>
      <c r="DW73" s="711"/>
      <c r="DX73" s="711"/>
      <c r="DY73" s="711"/>
      <c r="DZ73" s="711"/>
      <c r="EA73" s="711"/>
      <c r="EB73" s="1089"/>
      <c r="EC73" s="1245"/>
      <c r="ED73" s="1228"/>
      <c r="EE73" s="1077"/>
      <c r="EF73" s="1077"/>
      <c r="EG73" s="1077"/>
      <c r="EH73" s="1077"/>
      <c r="EI73" s="1077"/>
      <c r="EJ73" s="1077"/>
      <c r="EK73" s="1077"/>
      <c r="EL73" s="1077"/>
      <c r="EM73" s="1077"/>
      <c r="EN73" s="1077"/>
      <c r="EO73" s="1077"/>
      <c r="EP73" s="1077"/>
      <c r="EQ73" s="1077"/>
      <c r="ER73" s="1229"/>
      <c r="ES73" s="1232"/>
      <c r="ET73" s="1107"/>
      <c r="EU73" s="711"/>
      <c r="EV73" s="711"/>
      <c r="EW73" s="711"/>
      <c r="EX73" s="711"/>
      <c r="EY73" s="711"/>
      <c r="EZ73" s="711"/>
      <c r="FA73" s="711"/>
      <c r="FB73" s="711"/>
      <c r="FC73" s="711"/>
      <c r="FD73" s="711"/>
      <c r="FE73" s="711"/>
      <c r="FF73" s="1089"/>
      <c r="FG73" s="1090"/>
    </row>
    <row r="74" spans="1:163" ht="14.25" customHeight="1">
      <c r="A74" s="102"/>
      <c r="B74" s="1122"/>
      <c r="C74" s="1122"/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2"/>
      <c r="P74" s="1122"/>
      <c r="Q74" s="1122"/>
      <c r="R74" s="1123"/>
      <c r="S74" s="1112"/>
      <c r="T74" s="1113"/>
      <c r="U74" s="1113"/>
      <c r="V74" s="1113"/>
      <c r="W74" s="1113"/>
      <c r="X74" s="1113"/>
      <c r="Y74" s="1113"/>
      <c r="Z74" s="1113"/>
      <c r="AA74" s="1113"/>
      <c r="AB74" s="1113"/>
      <c r="AC74" s="1113"/>
      <c r="AD74" s="1241"/>
      <c r="AE74" s="1213" t="s">
        <v>122</v>
      </c>
      <c r="AF74" s="1095"/>
      <c r="AG74" s="1095"/>
      <c r="AH74" s="1095"/>
      <c r="AI74" s="1095"/>
      <c r="AJ74" s="1095"/>
      <c r="AK74" s="1096" t="s">
        <v>352</v>
      </c>
      <c r="AL74" s="1096"/>
      <c r="AM74" s="1096"/>
      <c r="AN74" s="1097" t="s">
        <v>226</v>
      </c>
      <c r="AO74" s="1097"/>
      <c r="AP74" s="1097"/>
      <c r="AQ74" s="1098"/>
      <c r="AR74" s="1091">
        <v>0</v>
      </c>
      <c r="AS74" s="1092"/>
      <c r="AT74" s="1092"/>
      <c r="AU74" s="1092"/>
      <c r="AV74" s="1092"/>
      <c r="AW74" s="1092"/>
      <c r="AX74" s="1092"/>
      <c r="AY74" s="1092"/>
      <c r="AZ74" s="1092"/>
      <c r="BA74" s="1092"/>
      <c r="BB74" s="1092"/>
      <c r="BC74" s="1092"/>
      <c r="BD74" s="1092"/>
      <c r="BE74" s="1092"/>
      <c r="BF74" s="1230"/>
      <c r="BG74" s="1231" t="s">
        <v>55</v>
      </c>
      <c r="BH74" s="1105"/>
      <c r="BI74" s="707">
        <v>0</v>
      </c>
      <c r="BJ74" s="707"/>
      <c r="BK74" s="707"/>
      <c r="BL74" s="707"/>
      <c r="BM74" s="707"/>
      <c r="BN74" s="707"/>
      <c r="BO74" s="707"/>
      <c r="BP74" s="707"/>
      <c r="BQ74" s="707"/>
      <c r="BR74" s="707"/>
      <c r="BS74" s="707"/>
      <c r="BT74" s="1087" t="s">
        <v>56</v>
      </c>
      <c r="BU74" s="1244"/>
      <c r="BV74" s="1243">
        <v>0</v>
      </c>
      <c r="BW74" s="1092"/>
      <c r="BX74" s="1092"/>
      <c r="BY74" s="1092"/>
      <c r="BZ74" s="1092"/>
      <c r="CA74" s="1092"/>
      <c r="CB74" s="1092"/>
      <c r="CC74" s="1092"/>
      <c r="CD74" s="1092"/>
      <c r="CE74" s="1092"/>
      <c r="CF74" s="1092"/>
      <c r="CG74" s="1092"/>
      <c r="CH74" s="1092"/>
      <c r="CI74" s="1092"/>
      <c r="CJ74" s="1230"/>
      <c r="CK74" s="1105" t="s">
        <v>55</v>
      </c>
      <c r="CL74" s="1105"/>
      <c r="CM74" s="707">
        <v>0</v>
      </c>
      <c r="CN74" s="707"/>
      <c r="CO74" s="707"/>
      <c r="CP74" s="707"/>
      <c r="CQ74" s="707"/>
      <c r="CR74" s="707"/>
      <c r="CS74" s="707"/>
      <c r="CT74" s="707"/>
      <c r="CU74" s="707"/>
      <c r="CV74" s="707"/>
      <c r="CW74" s="707"/>
      <c r="CX74" s="1087" t="s">
        <v>56</v>
      </c>
      <c r="CY74" s="1087"/>
      <c r="CZ74" s="1243">
        <v>0</v>
      </c>
      <c r="DA74" s="1092"/>
      <c r="DB74" s="1092"/>
      <c r="DC74" s="1092"/>
      <c r="DD74" s="1092"/>
      <c r="DE74" s="1092"/>
      <c r="DF74" s="1092"/>
      <c r="DG74" s="1092"/>
      <c r="DH74" s="1092"/>
      <c r="DI74" s="1092"/>
      <c r="DJ74" s="1092"/>
      <c r="DK74" s="1092"/>
      <c r="DL74" s="1092"/>
      <c r="DM74" s="1092"/>
      <c r="DN74" s="1230"/>
      <c r="DO74" s="1105" t="s">
        <v>55</v>
      </c>
      <c r="DP74" s="1105"/>
      <c r="DQ74" s="707">
        <v>0</v>
      </c>
      <c r="DR74" s="707"/>
      <c r="DS74" s="707"/>
      <c r="DT74" s="707"/>
      <c r="DU74" s="707"/>
      <c r="DV74" s="707"/>
      <c r="DW74" s="707"/>
      <c r="DX74" s="707"/>
      <c r="DY74" s="707"/>
      <c r="DZ74" s="707"/>
      <c r="EA74" s="707"/>
      <c r="EB74" s="1087" t="s">
        <v>56</v>
      </c>
      <c r="EC74" s="1087"/>
      <c r="ED74" s="1243">
        <v>0</v>
      </c>
      <c r="EE74" s="1092"/>
      <c r="EF74" s="1092"/>
      <c r="EG74" s="1092"/>
      <c r="EH74" s="1092"/>
      <c r="EI74" s="1092"/>
      <c r="EJ74" s="1092"/>
      <c r="EK74" s="1092"/>
      <c r="EL74" s="1092"/>
      <c r="EM74" s="1092"/>
      <c r="EN74" s="1092"/>
      <c r="EO74" s="1092"/>
      <c r="EP74" s="1092"/>
      <c r="EQ74" s="1092"/>
      <c r="ER74" s="1230"/>
      <c r="ES74" s="1105" t="s">
        <v>55</v>
      </c>
      <c r="ET74" s="1105"/>
      <c r="EU74" s="707">
        <v>0</v>
      </c>
      <c r="EV74" s="707"/>
      <c r="EW74" s="707"/>
      <c r="EX74" s="707"/>
      <c r="EY74" s="707"/>
      <c r="EZ74" s="707"/>
      <c r="FA74" s="707"/>
      <c r="FB74" s="707"/>
      <c r="FC74" s="707"/>
      <c r="FD74" s="707"/>
      <c r="FE74" s="707"/>
      <c r="FF74" s="1087" t="s">
        <v>56</v>
      </c>
      <c r="FG74" s="1088"/>
    </row>
    <row r="75" spans="1:163" ht="3" customHeight="1">
      <c r="A75" s="103"/>
      <c r="B75" s="1124"/>
      <c r="C75" s="1124"/>
      <c r="D75" s="1124"/>
      <c r="E75" s="1124"/>
      <c r="F75" s="1124"/>
      <c r="G75" s="1124"/>
      <c r="H75" s="1124"/>
      <c r="I75" s="1124"/>
      <c r="J75" s="1124"/>
      <c r="K75" s="1124"/>
      <c r="L75" s="1124"/>
      <c r="M75" s="1124"/>
      <c r="N75" s="1124"/>
      <c r="O75" s="1124"/>
      <c r="P75" s="1124"/>
      <c r="Q75" s="1124"/>
      <c r="R75" s="1125"/>
      <c r="S75" s="1115"/>
      <c r="T75" s="1116"/>
      <c r="U75" s="1116"/>
      <c r="V75" s="1116"/>
      <c r="W75" s="1116"/>
      <c r="X75" s="1116"/>
      <c r="Y75" s="1116"/>
      <c r="Z75" s="1116"/>
      <c r="AA75" s="1116"/>
      <c r="AB75" s="1116"/>
      <c r="AC75" s="1116"/>
      <c r="AD75" s="1242"/>
      <c r="AE75" s="118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6"/>
      <c r="AR75" s="1076"/>
      <c r="AS75" s="1077"/>
      <c r="AT75" s="1077"/>
      <c r="AU75" s="1077"/>
      <c r="AV75" s="1077"/>
      <c r="AW75" s="1077"/>
      <c r="AX75" s="1077"/>
      <c r="AY75" s="1077"/>
      <c r="AZ75" s="1077"/>
      <c r="BA75" s="1077"/>
      <c r="BB75" s="1077"/>
      <c r="BC75" s="1077"/>
      <c r="BD75" s="1077"/>
      <c r="BE75" s="1077"/>
      <c r="BF75" s="1229"/>
      <c r="BG75" s="1232"/>
      <c r="BH75" s="1107"/>
      <c r="BI75" s="711"/>
      <c r="BJ75" s="711"/>
      <c r="BK75" s="711"/>
      <c r="BL75" s="711"/>
      <c r="BM75" s="711"/>
      <c r="BN75" s="711"/>
      <c r="BO75" s="711"/>
      <c r="BP75" s="711"/>
      <c r="BQ75" s="711"/>
      <c r="BR75" s="711"/>
      <c r="BS75" s="711"/>
      <c r="BT75" s="1089"/>
      <c r="BU75" s="1245"/>
      <c r="BV75" s="1228"/>
      <c r="BW75" s="1077"/>
      <c r="BX75" s="1077"/>
      <c r="BY75" s="1077"/>
      <c r="BZ75" s="1077"/>
      <c r="CA75" s="1077"/>
      <c r="CB75" s="1077"/>
      <c r="CC75" s="1077"/>
      <c r="CD75" s="1077"/>
      <c r="CE75" s="1077"/>
      <c r="CF75" s="1077"/>
      <c r="CG75" s="1077"/>
      <c r="CH75" s="1077"/>
      <c r="CI75" s="1077"/>
      <c r="CJ75" s="1229"/>
      <c r="CK75" s="1107"/>
      <c r="CL75" s="1107"/>
      <c r="CM75" s="711"/>
      <c r="CN75" s="711"/>
      <c r="CO75" s="711"/>
      <c r="CP75" s="711"/>
      <c r="CQ75" s="711"/>
      <c r="CR75" s="711"/>
      <c r="CS75" s="711"/>
      <c r="CT75" s="711"/>
      <c r="CU75" s="711"/>
      <c r="CV75" s="711"/>
      <c r="CW75" s="711"/>
      <c r="CX75" s="1089"/>
      <c r="CY75" s="1089"/>
      <c r="CZ75" s="1228"/>
      <c r="DA75" s="1077"/>
      <c r="DB75" s="1077"/>
      <c r="DC75" s="1077"/>
      <c r="DD75" s="1077"/>
      <c r="DE75" s="1077"/>
      <c r="DF75" s="1077"/>
      <c r="DG75" s="1077"/>
      <c r="DH75" s="1077"/>
      <c r="DI75" s="1077"/>
      <c r="DJ75" s="1077"/>
      <c r="DK75" s="1077"/>
      <c r="DL75" s="1077"/>
      <c r="DM75" s="1077"/>
      <c r="DN75" s="1229"/>
      <c r="DO75" s="1107"/>
      <c r="DP75" s="1107"/>
      <c r="DQ75" s="711"/>
      <c r="DR75" s="711"/>
      <c r="DS75" s="711"/>
      <c r="DT75" s="711"/>
      <c r="DU75" s="711"/>
      <c r="DV75" s="711"/>
      <c r="DW75" s="711"/>
      <c r="DX75" s="711"/>
      <c r="DY75" s="711"/>
      <c r="DZ75" s="711"/>
      <c r="EA75" s="711"/>
      <c r="EB75" s="1089"/>
      <c r="EC75" s="1089"/>
      <c r="ED75" s="1228"/>
      <c r="EE75" s="1077"/>
      <c r="EF75" s="1077"/>
      <c r="EG75" s="1077"/>
      <c r="EH75" s="1077"/>
      <c r="EI75" s="1077"/>
      <c r="EJ75" s="1077"/>
      <c r="EK75" s="1077"/>
      <c r="EL75" s="1077"/>
      <c r="EM75" s="1077"/>
      <c r="EN75" s="1077"/>
      <c r="EO75" s="1077"/>
      <c r="EP75" s="1077"/>
      <c r="EQ75" s="1077"/>
      <c r="ER75" s="1229"/>
      <c r="ES75" s="1107"/>
      <c r="ET75" s="1107"/>
      <c r="EU75" s="711"/>
      <c r="EV75" s="711"/>
      <c r="EW75" s="711"/>
      <c r="EX75" s="711"/>
      <c r="EY75" s="711"/>
      <c r="EZ75" s="711"/>
      <c r="FA75" s="711"/>
      <c r="FB75" s="711"/>
      <c r="FC75" s="711"/>
      <c r="FD75" s="711"/>
      <c r="FE75" s="711"/>
      <c r="FF75" s="1089"/>
      <c r="FG75" s="1090"/>
    </row>
    <row r="76" spans="1:163" ht="14.1" customHeight="1">
      <c r="A76" s="103"/>
      <c r="B76" s="1118" t="s">
        <v>240</v>
      </c>
      <c r="C76" s="1118"/>
      <c r="D76" s="1118"/>
      <c r="E76" s="1118"/>
      <c r="F76" s="1118"/>
      <c r="G76" s="1118"/>
      <c r="H76" s="1118"/>
      <c r="I76" s="1118"/>
      <c r="J76" s="1118"/>
      <c r="K76" s="1118"/>
      <c r="L76" s="1118"/>
      <c r="M76" s="1118"/>
      <c r="N76" s="1118"/>
      <c r="O76" s="1118"/>
      <c r="P76" s="1118"/>
      <c r="Q76" s="1118"/>
      <c r="R76" s="1119"/>
      <c r="S76" s="1112"/>
      <c r="T76" s="1113"/>
      <c r="U76" s="1113"/>
      <c r="V76" s="1113"/>
      <c r="W76" s="1113"/>
      <c r="X76" s="1113"/>
      <c r="Y76" s="1113"/>
      <c r="Z76" s="1113"/>
      <c r="AA76" s="1113"/>
      <c r="AB76" s="1113"/>
      <c r="AC76" s="1113"/>
      <c r="AD76" s="1241"/>
      <c r="AE76" s="1213" t="s">
        <v>122</v>
      </c>
      <c r="AF76" s="1095"/>
      <c r="AG76" s="1095"/>
      <c r="AH76" s="1095"/>
      <c r="AI76" s="1095"/>
      <c r="AJ76" s="1095"/>
      <c r="AK76" s="1096" t="s">
        <v>350</v>
      </c>
      <c r="AL76" s="1096"/>
      <c r="AM76" s="1096"/>
      <c r="AN76" s="1097" t="s">
        <v>227</v>
      </c>
      <c r="AO76" s="1097"/>
      <c r="AP76" s="1097"/>
      <c r="AQ76" s="1098"/>
      <c r="AR76" s="1091">
        <v>0</v>
      </c>
      <c r="AS76" s="1092"/>
      <c r="AT76" s="1092"/>
      <c r="AU76" s="1092"/>
      <c r="AV76" s="1092"/>
      <c r="AW76" s="1092"/>
      <c r="AX76" s="1092"/>
      <c r="AY76" s="1092"/>
      <c r="AZ76" s="1092"/>
      <c r="BA76" s="1092"/>
      <c r="BB76" s="1092"/>
      <c r="BC76" s="1092"/>
      <c r="BD76" s="1092"/>
      <c r="BE76" s="1092"/>
      <c r="BF76" s="1230"/>
      <c r="BG76" s="1231" t="s">
        <v>55</v>
      </c>
      <c r="BH76" s="1105"/>
      <c r="BI76" s="707">
        <v>0</v>
      </c>
      <c r="BJ76" s="707"/>
      <c r="BK76" s="707"/>
      <c r="BL76" s="707"/>
      <c r="BM76" s="707"/>
      <c r="BN76" s="707"/>
      <c r="BO76" s="707"/>
      <c r="BP76" s="707"/>
      <c r="BQ76" s="707"/>
      <c r="BR76" s="707"/>
      <c r="BS76" s="707"/>
      <c r="BT76" s="1087" t="s">
        <v>56</v>
      </c>
      <c r="BU76" s="1244"/>
      <c r="BV76" s="1243">
        <v>0</v>
      </c>
      <c r="BW76" s="1092"/>
      <c r="BX76" s="1092"/>
      <c r="BY76" s="1092"/>
      <c r="BZ76" s="1092"/>
      <c r="CA76" s="1092"/>
      <c r="CB76" s="1092"/>
      <c r="CC76" s="1092"/>
      <c r="CD76" s="1092"/>
      <c r="CE76" s="1092"/>
      <c r="CF76" s="1092"/>
      <c r="CG76" s="1092"/>
      <c r="CH76" s="1092"/>
      <c r="CI76" s="1092"/>
      <c r="CJ76" s="1230"/>
      <c r="CK76" s="1105" t="s">
        <v>55</v>
      </c>
      <c r="CL76" s="1105"/>
      <c r="CM76" s="707">
        <v>0</v>
      </c>
      <c r="CN76" s="707"/>
      <c r="CO76" s="707"/>
      <c r="CP76" s="707"/>
      <c r="CQ76" s="707"/>
      <c r="CR76" s="707"/>
      <c r="CS76" s="707"/>
      <c r="CT76" s="707"/>
      <c r="CU76" s="707"/>
      <c r="CV76" s="707"/>
      <c r="CW76" s="707"/>
      <c r="CX76" s="1087" t="s">
        <v>56</v>
      </c>
      <c r="CY76" s="1087"/>
      <c r="CZ76" s="1243">
        <v>0</v>
      </c>
      <c r="DA76" s="1092"/>
      <c r="DB76" s="1092"/>
      <c r="DC76" s="1092"/>
      <c r="DD76" s="1092"/>
      <c r="DE76" s="1092"/>
      <c r="DF76" s="1092"/>
      <c r="DG76" s="1092"/>
      <c r="DH76" s="1092"/>
      <c r="DI76" s="1092"/>
      <c r="DJ76" s="1092"/>
      <c r="DK76" s="1092"/>
      <c r="DL76" s="1092"/>
      <c r="DM76" s="1092"/>
      <c r="DN76" s="1230"/>
      <c r="DO76" s="1105" t="s">
        <v>55</v>
      </c>
      <c r="DP76" s="1105"/>
      <c r="DQ76" s="707">
        <v>0</v>
      </c>
      <c r="DR76" s="707"/>
      <c r="DS76" s="707"/>
      <c r="DT76" s="707"/>
      <c r="DU76" s="707"/>
      <c r="DV76" s="707"/>
      <c r="DW76" s="707"/>
      <c r="DX76" s="707"/>
      <c r="DY76" s="707"/>
      <c r="DZ76" s="707"/>
      <c r="EA76" s="707"/>
      <c r="EB76" s="1087" t="s">
        <v>56</v>
      </c>
      <c r="EC76" s="1087"/>
      <c r="ED76" s="1243">
        <v>0</v>
      </c>
      <c r="EE76" s="1092"/>
      <c r="EF76" s="1092"/>
      <c r="EG76" s="1092"/>
      <c r="EH76" s="1092"/>
      <c r="EI76" s="1092"/>
      <c r="EJ76" s="1092"/>
      <c r="EK76" s="1092"/>
      <c r="EL76" s="1092"/>
      <c r="EM76" s="1092"/>
      <c r="EN76" s="1092"/>
      <c r="EO76" s="1092"/>
      <c r="EP76" s="1092"/>
      <c r="EQ76" s="1092"/>
      <c r="ER76" s="1230"/>
      <c r="ES76" s="1105" t="s">
        <v>55</v>
      </c>
      <c r="ET76" s="1105"/>
      <c r="EU76" s="707">
        <v>0</v>
      </c>
      <c r="EV76" s="707"/>
      <c r="EW76" s="707"/>
      <c r="EX76" s="707"/>
      <c r="EY76" s="707"/>
      <c r="EZ76" s="707"/>
      <c r="FA76" s="707"/>
      <c r="FB76" s="707"/>
      <c r="FC76" s="707"/>
      <c r="FD76" s="707"/>
      <c r="FE76" s="707"/>
      <c r="FF76" s="1087" t="s">
        <v>56</v>
      </c>
      <c r="FG76" s="1088"/>
    </row>
    <row r="77" spans="1:163" ht="3.95" customHeight="1">
      <c r="A77" s="107"/>
      <c r="B77" s="1120"/>
      <c r="C77" s="1120"/>
      <c r="D77" s="1120"/>
      <c r="E77" s="1120"/>
      <c r="F77" s="1120"/>
      <c r="G77" s="1120"/>
      <c r="H77" s="1120"/>
      <c r="I77" s="1120"/>
      <c r="J77" s="1120"/>
      <c r="K77" s="1120"/>
      <c r="L77" s="1120"/>
      <c r="M77" s="1120"/>
      <c r="N77" s="1120"/>
      <c r="O77" s="1120"/>
      <c r="P77" s="1120"/>
      <c r="Q77" s="1120"/>
      <c r="R77" s="1121"/>
      <c r="S77" s="1115"/>
      <c r="T77" s="1116"/>
      <c r="U77" s="1116"/>
      <c r="V77" s="1116"/>
      <c r="W77" s="1116"/>
      <c r="X77" s="1116"/>
      <c r="Y77" s="1116"/>
      <c r="Z77" s="1116"/>
      <c r="AA77" s="1116"/>
      <c r="AB77" s="1116"/>
      <c r="AC77" s="1116"/>
      <c r="AD77" s="1242"/>
      <c r="AE77" s="118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6"/>
      <c r="AR77" s="1076"/>
      <c r="AS77" s="1077"/>
      <c r="AT77" s="1077"/>
      <c r="AU77" s="1077"/>
      <c r="AV77" s="1077"/>
      <c r="AW77" s="1077"/>
      <c r="AX77" s="1077"/>
      <c r="AY77" s="1077"/>
      <c r="AZ77" s="1077"/>
      <c r="BA77" s="1077"/>
      <c r="BB77" s="1077"/>
      <c r="BC77" s="1077"/>
      <c r="BD77" s="1077"/>
      <c r="BE77" s="1077"/>
      <c r="BF77" s="1229"/>
      <c r="BG77" s="1232"/>
      <c r="BH77" s="1107"/>
      <c r="BI77" s="711"/>
      <c r="BJ77" s="711"/>
      <c r="BK77" s="711"/>
      <c r="BL77" s="711"/>
      <c r="BM77" s="711"/>
      <c r="BN77" s="711"/>
      <c r="BO77" s="711"/>
      <c r="BP77" s="711"/>
      <c r="BQ77" s="711"/>
      <c r="BR77" s="711"/>
      <c r="BS77" s="711"/>
      <c r="BT77" s="1089"/>
      <c r="BU77" s="1245"/>
      <c r="BV77" s="1228"/>
      <c r="BW77" s="1077"/>
      <c r="BX77" s="1077"/>
      <c r="BY77" s="1077"/>
      <c r="BZ77" s="1077"/>
      <c r="CA77" s="1077"/>
      <c r="CB77" s="1077"/>
      <c r="CC77" s="1077"/>
      <c r="CD77" s="1077"/>
      <c r="CE77" s="1077"/>
      <c r="CF77" s="1077"/>
      <c r="CG77" s="1077"/>
      <c r="CH77" s="1077"/>
      <c r="CI77" s="1077"/>
      <c r="CJ77" s="1229"/>
      <c r="CK77" s="1107"/>
      <c r="CL77" s="1107"/>
      <c r="CM77" s="711"/>
      <c r="CN77" s="711"/>
      <c r="CO77" s="711"/>
      <c r="CP77" s="711"/>
      <c r="CQ77" s="711"/>
      <c r="CR77" s="711"/>
      <c r="CS77" s="711"/>
      <c r="CT77" s="711"/>
      <c r="CU77" s="711"/>
      <c r="CV77" s="711"/>
      <c r="CW77" s="711"/>
      <c r="CX77" s="1089"/>
      <c r="CY77" s="1089"/>
      <c r="CZ77" s="1228"/>
      <c r="DA77" s="1077"/>
      <c r="DB77" s="1077"/>
      <c r="DC77" s="1077"/>
      <c r="DD77" s="1077"/>
      <c r="DE77" s="1077"/>
      <c r="DF77" s="1077"/>
      <c r="DG77" s="1077"/>
      <c r="DH77" s="1077"/>
      <c r="DI77" s="1077"/>
      <c r="DJ77" s="1077"/>
      <c r="DK77" s="1077"/>
      <c r="DL77" s="1077"/>
      <c r="DM77" s="1077"/>
      <c r="DN77" s="1229"/>
      <c r="DO77" s="1107"/>
      <c r="DP77" s="1107"/>
      <c r="DQ77" s="711"/>
      <c r="DR77" s="711"/>
      <c r="DS77" s="711"/>
      <c r="DT77" s="711"/>
      <c r="DU77" s="711"/>
      <c r="DV77" s="711"/>
      <c r="DW77" s="711"/>
      <c r="DX77" s="711"/>
      <c r="DY77" s="711"/>
      <c r="DZ77" s="711"/>
      <c r="EA77" s="711"/>
      <c r="EB77" s="1089"/>
      <c r="EC77" s="1089"/>
      <c r="ED77" s="1228"/>
      <c r="EE77" s="1077"/>
      <c r="EF77" s="1077"/>
      <c r="EG77" s="1077"/>
      <c r="EH77" s="1077"/>
      <c r="EI77" s="1077"/>
      <c r="EJ77" s="1077"/>
      <c r="EK77" s="1077"/>
      <c r="EL77" s="1077"/>
      <c r="EM77" s="1077"/>
      <c r="EN77" s="1077"/>
      <c r="EO77" s="1077"/>
      <c r="EP77" s="1077"/>
      <c r="EQ77" s="1077"/>
      <c r="ER77" s="1229"/>
      <c r="ES77" s="1107"/>
      <c r="ET77" s="1107"/>
      <c r="EU77" s="711"/>
      <c r="EV77" s="711"/>
      <c r="EW77" s="711"/>
      <c r="EX77" s="711"/>
      <c r="EY77" s="711"/>
      <c r="EZ77" s="711"/>
      <c r="FA77" s="711"/>
      <c r="FB77" s="711"/>
      <c r="FC77" s="711"/>
      <c r="FD77" s="711"/>
      <c r="FE77" s="711"/>
      <c r="FF77" s="1089"/>
      <c r="FG77" s="1090"/>
    </row>
    <row r="78" spans="1:163" s="112" customFormat="1" ht="24.95" customHeight="1" thickBot="1">
      <c r="A78" s="108"/>
      <c r="B78" s="1145" t="s">
        <v>229</v>
      </c>
      <c r="C78" s="1145"/>
      <c r="D78" s="1145"/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5"/>
      <c r="Q78" s="1145"/>
      <c r="R78" s="1146"/>
      <c r="S78" s="1147"/>
      <c r="T78" s="1148"/>
      <c r="U78" s="1148"/>
      <c r="V78" s="1148"/>
      <c r="W78" s="1148"/>
      <c r="X78" s="1148"/>
      <c r="Y78" s="1148"/>
      <c r="Z78" s="1148"/>
      <c r="AA78" s="1148"/>
      <c r="AB78" s="1148"/>
      <c r="AC78" s="1148"/>
      <c r="AD78" s="1259"/>
      <c r="AE78" s="1260"/>
      <c r="AF78" s="1261"/>
      <c r="AG78" s="1261"/>
      <c r="AH78" s="1261"/>
      <c r="AI78" s="1261"/>
      <c r="AJ78" s="1261"/>
      <c r="AK78" s="1261"/>
      <c r="AL78" s="1261"/>
      <c r="AM78" s="1261"/>
      <c r="AN78" s="1261"/>
      <c r="AO78" s="1261"/>
      <c r="AP78" s="1261"/>
      <c r="AQ78" s="1262"/>
      <c r="AR78" s="1126">
        <v>0</v>
      </c>
      <c r="AS78" s="1127"/>
      <c r="AT78" s="1127"/>
      <c r="AU78" s="1127"/>
      <c r="AV78" s="1127"/>
      <c r="AW78" s="1127"/>
      <c r="AX78" s="1127"/>
      <c r="AY78" s="1127"/>
      <c r="AZ78" s="1127"/>
      <c r="BA78" s="1127"/>
      <c r="BB78" s="1127"/>
      <c r="BC78" s="1127"/>
      <c r="BD78" s="1127"/>
      <c r="BE78" s="1127"/>
      <c r="BF78" s="1263"/>
      <c r="BG78" s="1264">
        <v>0</v>
      </c>
      <c r="BH78" s="1127"/>
      <c r="BI78" s="1127"/>
      <c r="BJ78" s="1127"/>
      <c r="BK78" s="1127"/>
      <c r="BL78" s="1127"/>
      <c r="BM78" s="1127"/>
      <c r="BN78" s="1127"/>
      <c r="BO78" s="1127"/>
      <c r="BP78" s="1127"/>
      <c r="BQ78" s="1127"/>
      <c r="BR78" s="1127"/>
      <c r="BS78" s="1127"/>
      <c r="BT78" s="1127"/>
      <c r="BU78" s="1263"/>
      <c r="BV78" s="1264">
        <v>0</v>
      </c>
      <c r="BW78" s="1127"/>
      <c r="BX78" s="1127"/>
      <c r="BY78" s="1127"/>
      <c r="BZ78" s="1127"/>
      <c r="CA78" s="1127"/>
      <c r="CB78" s="1127"/>
      <c r="CC78" s="1127"/>
      <c r="CD78" s="1127"/>
      <c r="CE78" s="1127"/>
      <c r="CF78" s="1127"/>
      <c r="CG78" s="1127"/>
      <c r="CH78" s="1127"/>
      <c r="CI78" s="1127"/>
      <c r="CJ78" s="1263"/>
      <c r="CK78" s="1127">
        <v>0</v>
      </c>
      <c r="CL78" s="1127"/>
      <c r="CM78" s="1127"/>
      <c r="CN78" s="1127"/>
      <c r="CO78" s="1127"/>
      <c r="CP78" s="1127"/>
      <c r="CQ78" s="1127"/>
      <c r="CR78" s="1127"/>
      <c r="CS78" s="1127"/>
      <c r="CT78" s="1127"/>
      <c r="CU78" s="1127"/>
      <c r="CV78" s="1127"/>
      <c r="CW78" s="1127"/>
      <c r="CX78" s="1127"/>
      <c r="CY78" s="1127"/>
      <c r="CZ78" s="1264">
        <v>0</v>
      </c>
      <c r="DA78" s="1127"/>
      <c r="DB78" s="1127"/>
      <c r="DC78" s="1127"/>
      <c r="DD78" s="1127"/>
      <c r="DE78" s="1127"/>
      <c r="DF78" s="1127"/>
      <c r="DG78" s="1127"/>
      <c r="DH78" s="1127"/>
      <c r="DI78" s="1127"/>
      <c r="DJ78" s="1127"/>
      <c r="DK78" s="1127"/>
      <c r="DL78" s="1127"/>
      <c r="DM78" s="1127"/>
      <c r="DN78" s="1263"/>
      <c r="DO78" s="1127">
        <v>0</v>
      </c>
      <c r="DP78" s="1127"/>
      <c r="DQ78" s="1127"/>
      <c r="DR78" s="1127"/>
      <c r="DS78" s="1127"/>
      <c r="DT78" s="1127"/>
      <c r="DU78" s="1127"/>
      <c r="DV78" s="1127"/>
      <c r="DW78" s="1127"/>
      <c r="DX78" s="1127"/>
      <c r="DY78" s="1127"/>
      <c r="DZ78" s="1127"/>
      <c r="EA78" s="1127"/>
      <c r="EB78" s="1127"/>
      <c r="EC78" s="1127"/>
      <c r="ED78" s="1264">
        <v>0</v>
      </c>
      <c r="EE78" s="1127"/>
      <c r="EF78" s="1127"/>
      <c r="EG78" s="1127"/>
      <c r="EH78" s="1127"/>
      <c r="EI78" s="1127"/>
      <c r="EJ78" s="1127"/>
      <c r="EK78" s="1127"/>
      <c r="EL78" s="1127"/>
      <c r="EM78" s="1127"/>
      <c r="EN78" s="1127"/>
      <c r="EO78" s="1127"/>
      <c r="EP78" s="1127"/>
      <c r="EQ78" s="1127"/>
      <c r="ER78" s="1263"/>
      <c r="ES78" s="1127">
        <v>0</v>
      </c>
      <c r="ET78" s="1127"/>
      <c r="EU78" s="1127"/>
      <c r="EV78" s="1127"/>
      <c r="EW78" s="1127"/>
      <c r="EX78" s="1127"/>
      <c r="EY78" s="1127"/>
      <c r="EZ78" s="1127"/>
      <c r="FA78" s="1127"/>
      <c r="FB78" s="1127"/>
      <c r="FC78" s="1127"/>
      <c r="FD78" s="1127"/>
      <c r="FE78" s="1127"/>
      <c r="FF78" s="1127"/>
      <c r="FG78" s="1128"/>
    </row>
    <row r="79" spans="1:163" s="112" customFormat="1" ht="15.75" customHeight="1">
      <c r="FG79" s="258" t="s">
        <v>241</v>
      </c>
    </row>
    <row r="80" spans="1:163" s="99" customFormat="1" ht="20.25" customHeight="1">
      <c r="A80" s="1032" t="s">
        <v>242</v>
      </c>
      <c r="B80" s="1032"/>
      <c r="C80" s="1032"/>
      <c r="D80" s="1032"/>
      <c r="E80" s="1032"/>
      <c r="F80" s="1032"/>
      <c r="G80" s="1032"/>
      <c r="H80" s="1032"/>
      <c r="I80" s="1032"/>
      <c r="J80" s="1032"/>
      <c r="K80" s="1032"/>
      <c r="L80" s="1032"/>
      <c r="M80" s="1032"/>
      <c r="N80" s="1032"/>
      <c r="O80" s="1032"/>
      <c r="P80" s="1032"/>
      <c r="Q80" s="1032"/>
      <c r="R80" s="1032"/>
      <c r="S80" s="1032"/>
      <c r="T80" s="1032"/>
      <c r="U80" s="1032"/>
      <c r="V80" s="1032"/>
      <c r="W80" s="1032"/>
      <c r="X80" s="1032"/>
      <c r="Y80" s="1032"/>
      <c r="Z80" s="1032"/>
      <c r="AA80" s="1032"/>
      <c r="AB80" s="1032"/>
      <c r="AC80" s="1032"/>
      <c r="AD80" s="1032"/>
      <c r="AE80" s="1032"/>
      <c r="AF80" s="1032"/>
      <c r="AG80" s="1032"/>
      <c r="AH80" s="1032"/>
      <c r="AI80" s="1032"/>
      <c r="AJ80" s="1032"/>
      <c r="AK80" s="1032"/>
      <c r="AL80" s="1032"/>
      <c r="AM80" s="1032"/>
      <c r="AN80" s="1032"/>
      <c r="AO80" s="1032"/>
      <c r="AP80" s="1032"/>
      <c r="AQ80" s="1032"/>
      <c r="AR80" s="1032"/>
      <c r="AS80" s="1032"/>
      <c r="AT80" s="1032"/>
      <c r="AU80" s="1032"/>
      <c r="AV80" s="1032"/>
      <c r="AW80" s="1032"/>
      <c r="AX80" s="1032"/>
      <c r="AY80" s="1032"/>
      <c r="AZ80" s="1032"/>
      <c r="BA80" s="1032"/>
      <c r="BB80" s="1032"/>
      <c r="BC80" s="1032"/>
      <c r="BD80" s="1032"/>
      <c r="BE80" s="1032"/>
      <c r="BF80" s="1032"/>
      <c r="BG80" s="1032"/>
      <c r="BH80" s="1032"/>
      <c r="BI80" s="1032"/>
      <c r="BJ80" s="1032"/>
      <c r="BK80" s="1032"/>
      <c r="BL80" s="1032"/>
      <c r="BM80" s="1032"/>
      <c r="BN80" s="1032"/>
      <c r="BO80" s="1032"/>
      <c r="BP80" s="1032"/>
      <c r="BQ80" s="1032"/>
      <c r="BR80" s="1032"/>
      <c r="BS80" s="1032"/>
      <c r="BT80" s="1032"/>
      <c r="BU80" s="1032"/>
      <c r="BV80" s="1032"/>
      <c r="BW80" s="1032"/>
      <c r="BX80" s="1032"/>
      <c r="BY80" s="1032"/>
      <c r="BZ80" s="1032"/>
      <c r="CA80" s="1032"/>
      <c r="CB80" s="1032"/>
      <c r="CC80" s="1032"/>
      <c r="CD80" s="1032"/>
      <c r="CE80" s="1032"/>
      <c r="CF80" s="1032"/>
      <c r="CG80" s="1032"/>
      <c r="CH80" s="1032"/>
      <c r="CI80" s="1032"/>
      <c r="CJ80" s="1032"/>
      <c r="CK80" s="1032"/>
      <c r="CL80" s="1032"/>
      <c r="CM80" s="1032"/>
      <c r="CN80" s="1032"/>
      <c r="CO80" s="1032"/>
      <c r="CP80" s="1032"/>
      <c r="CQ80" s="1032"/>
      <c r="CR80" s="1032"/>
      <c r="CS80" s="1032"/>
      <c r="CT80" s="1032"/>
      <c r="CU80" s="1032"/>
      <c r="CV80" s="1032"/>
      <c r="CW80" s="1032"/>
      <c r="CX80" s="1032"/>
      <c r="CY80" s="1032"/>
      <c r="CZ80" s="1032"/>
      <c r="DA80" s="1032"/>
      <c r="DB80" s="1032"/>
      <c r="DC80" s="1032"/>
      <c r="DD80" s="1032"/>
      <c r="DE80" s="1032"/>
      <c r="DF80" s="1032"/>
      <c r="DG80" s="1032"/>
      <c r="DH80" s="1032"/>
      <c r="DI80" s="1032"/>
      <c r="DJ80" s="1032"/>
      <c r="DK80" s="1032"/>
      <c r="DL80" s="1032"/>
      <c r="DM80" s="1032"/>
      <c r="DN80" s="1032"/>
      <c r="DO80" s="1032"/>
      <c r="DP80" s="1032"/>
      <c r="DQ80" s="1032"/>
      <c r="DR80" s="1032"/>
      <c r="DS80" s="1032"/>
      <c r="DT80" s="1032"/>
      <c r="DU80" s="1032"/>
      <c r="DV80" s="1032"/>
      <c r="DW80" s="1032"/>
      <c r="DX80" s="1032"/>
      <c r="DY80" s="1032"/>
      <c r="DZ80" s="1032"/>
      <c r="EA80" s="1032"/>
      <c r="EB80" s="1032"/>
      <c r="EC80" s="1032"/>
      <c r="ED80" s="1032"/>
      <c r="EE80" s="1032"/>
      <c r="EF80" s="1032"/>
      <c r="EG80" s="1032"/>
      <c r="EH80" s="1032"/>
      <c r="EI80" s="1032"/>
      <c r="EJ80" s="1032"/>
      <c r="EK80" s="1032"/>
      <c r="EL80" s="1032"/>
      <c r="EM80" s="1032"/>
      <c r="EN80" s="1032"/>
      <c r="EO80" s="1032"/>
      <c r="EP80" s="1032"/>
      <c r="EQ80" s="1032"/>
      <c r="ER80" s="1032"/>
      <c r="ES80" s="1032"/>
      <c r="ET80" s="1032"/>
      <c r="EU80" s="1032"/>
      <c r="EV80" s="1032"/>
      <c r="EW80" s="1032"/>
      <c r="EX80" s="1032"/>
      <c r="EY80" s="1032"/>
      <c r="EZ80" s="1032"/>
      <c r="FA80" s="1032"/>
      <c r="FB80" s="1032"/>
      <c r="FC80" s="1032"/>
      <c r="FD80" s="1032"/>
      <c r="FE80" s="1032"/>
      <c r="FF80" s="1032"/>
      <c r="FG80" s="1032"/>
    </row>
    <row r="82" spans="1:163" ht="15" customHeight="1">
      <c r="A82" s="1033" t="s">
        <v>127</v>
      </c>
      <c r="B82" s="1034"/>
      <c r="C82" s="1034"/>
      <c r="D82" s="1034"/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5"/>
      <c r="AC82" s="1265" t="s">
        <v>370</v>
      </c>
      <c r="AD82" s="1266"/>
      <c r="AE82" s="1266"/>
      <c r="AF82" s="1266"/>
      <c r="AG82" s="1266"/>
      <c r="AH82" s="1266"/>
      <c r="AI82" s="1266"/>
      <c r="AJ82" s="1266"/>
      <c r="AK82" s="1266"/>
      <c r="AL82" s="1266"/>
      <c r="AM82" s="1266"/>
      <c r="AN82" s="1266"/>
      <c r="AO82" s="1267"/>
      <c r="AP82" s="1033" t="s">
        <v>215</v>
      </c>
      <c r="AQ82" s="1034"/>
      <c r="AR82" s="1034"/>
      <c r="AS82" s="1034"/>
      <c r="AT82" s="1034"/>
      <c r="AU82" s="1034"/>
      <c r="AV82" s="1034"/>
      <c r="AW82" s="1034"/>
      <c r="AX82" s="1034"/>
      <c r="AY82" s="1034"/>
      <c r="AZ82" s="1034"/>
      <c r="BA82" s="1034"/>
      <c r="BB82" s="1035"/>
      <c r="BC82" s="1033" t="s">
        <v>243</v>
      </c>
      <c r="BD82" s="1034"/>
      <c r="BE82" s="1034"/>
      <c r="BF82" s="1034"/>
      <c r="BG82" s="1034"/>
      <c r="BH82" s="1034"/>
      <c r="BI82" s="1034"/>
      <c r="BJ82" s="1034"/>
      <c r="BK82" s="1034"/>
      <c r="BL82" s="1034"/>
      <c r="BM82" s="1034"/>
      <c r="BN82" s="1034"/>
      <c r="BO82" s="1034"/>
      <c r="BP82" s="1034"/>
      <c r="BQ82" s="1034"/>
      <c r="BR82" s="1034"/>
      <c r="BS82" s="1035"/>
      <c r="BT82" s="1223" t="s">
        <v>217</v>
      </c>
      <c r="BU82" s="1224"/>
      <c r="BV82" s="1224"/>
      <c r="BW82" s="1224"/>
      <c r="BX82" s="1224"/>
      <c r="BY82" s="1224"/>
      <c r="BZ82" s="1224"/>
      <c r="CA82" s="1224"/>
      <c r="CB82" s="1224"/>
      <c r="CC82" s="1224"/>
      <c r="CD82" s="1224"/>
      <c r="CE82" s="1224"/>
      <c r="CF82" s="1224"/>
      <c r="CG82" s="1224"/>
      <c r="CH82" s="1224"/>
      <c r="CI82" s="1224"/>
      <c r="CJ82" s="1224"/>
      <c r="CK82" s="1224"/>
      <c r="CL82" s="1224"/>
      <c r="CM82" s="1224"/>
      <c r="CN82" s="1224"/>
      <c r="CO82" s="1224"/>
      <c r="CP82" s="1224"/>
      <c r="CQ82" s="1224"/>
      <c r="CR82" s="1224"/>
      <c r="CS82" s="1224"/>
      <c r="CT82" s="1224"/>
      <c r="CU82" s="1224"/>
      <c r="CV82" s="1224"/>
      <c r="CW82" s="1224"/>
      <c r="CX82" s="1224"/>
      <c r="CY82" s="1224"/>
      <c r="CZ82" s="1224"/>
      <c r="DA82" s="1224"/>
      <c r="DB82" s="1224"/>
      <c r="DC82" s="1224"/>
      <c r="DD82" s="1224"/>
      <c r="DE82" s="1224"/>
      <c r="DF82" s="1224"/>
      <c r="DG82" s="1224"/>
      <c r="DH82" s="1224"/>
      <c r="DI82" s="1224"/>
      <c r="DJ82" s="1224"/>
      <c r="DK82" s="1224"/>
      <c r="DL82" s="1224"/>
      <c r="DM82" s="1224"/>
      <c r="DN82" s="1224"/>
      <c r="DO82" s="1224"/>
      <c r="DP82" s="1224"/>
      <c r="DQ82" s="1224"/>
      <c r="DR82" s="1224"/>
      <c r="DS82" s="1224"/>
      <c r="DT82" s="1224"/>
      <c r="DU82" s="1224"/>
      <c r="DV82" s="1224"/>
      <c r="DW82" s="1224"/>
      <c r="DX82" s="1224"/>
      <c r="DY82" s="1224"/>
      <c r="DZ82" s="1224"/>
      <c r="EA82" s="1224"/>
      <c r="EB82" s="1224"/>
      <c r="EC82" s="1224"/>
      <c r="ED82" s="1224"/>
      <c r="EE82" s="1224"/>
      <c r="EF82" s="1224"/>
      <c r="EG82" s="1224"/>
      <c r="EH82" s="1224"/>
      <c r="EI82" s="1224"/>
      <c r="EJ82" s="1224"/>
      <c r="EK82" s="1224"/>
      <c r="EL82" s="1224"/>
      <c r="EM82" s="1224"/>
      <c r="EN82" s="1224"/>
      <c r="EO82" s="1224"/>
      <c r="EP82" s="1225"/>
      <c r="EQ82" s="1033" t="s">
        <v>468</v>
      </c>
      <c r="ER82" s="1034"/>
      <c r="ES82" s="1034"/>
      <c r="ET82" s="1034"/>
      <c r="EU82" s="1034"/>
      <c r="EV82" s="1034"/>
      <c r="EW82" s="1034"/>
      <c r="EX82" s="1034"/>
      <c r="EY82" s="1034"/>
      <c r="EZ82" s="1034"/>
      <c r="FA82" s="1034"/>
      <c r="FB82" s="1034"/>
      <c r="FC82" s="1034"/>
      <c r="FD82" s="1034"/>
      <c r="FE82" s="1034"/>
      <c r="FF82" s="1034"/>
      <c r="FG82" s="1035"/>
    </row>
    <row r="83" spans="1:163" ht="41.25" customHeight="1" thickBot="1">
      <c r="A83" s="1039"/>
      <c r="B83" s="1040"/>
      <c r="C83" s="1040"/>
      <c r="D83" s="1040"/>
      <c r="E83" s="1040"/>
      <c r="F83" s="1040"/>
      <c r="G83" s="1040"/>
      <c r="H83" s="1040"/>
      <c r="I83" s="1040"/>
      <c r="J83" s="1040"/>
      <c r="K83" s="1040"/>
      <c r="L83" s="1040"/>
      <c r="M83" s="1040"/>
      <c r="N83" s="1040"/>
      <c r="O83" s="1040"/>
      <c r="P83" s="1040"/>
      <c r="Q83" s="1040"/>
      <c r="R83" s="1040"/>
      <c r="S83" s="1040"/>
      <c r="T83" s="1040"/>
      <c r="U83" s="1040"/>
      <c r="V83" s="1040"/>
      <c r="W83" s="1040"/>
      <c r="X83" s="1040"/>
      <c r="Y83" s="1040"/>
      <c r="Z83" s="1040"/>
      <c r="AA83" s="1040"/>
      <c r="AB83" s="1041"/>
      <c r="AC83" s="1268"/>
      <c r="AD83" s="1269"/>
      <c r="AE83" s="1269"/>
      <c r="AF83" s="1269"/>
      <c r="AG83" s="1269"/>
      <c r="AH83" s="1269"/>
      <c r="AI83" s="1269"/>
      <c r="AJ83" s="1269"/>
      <c r="AK83" s="1269"/>
      <c r="AL83" s="1269"/>
      <c r="AM83" s="1269"/>
      <c r="AN83" s="1269"/>
      <c r="AO83" s="1270"/>
      <c r="AP83" s="1036"/>
      <c r="AQ83" s="1037"/>
      <c r="AR83" s="1037"/>
      <c r="AS83" s="1037"/>
      <c r="AT83" s="1037"/>
      <c r="AU83" s="1037"/>
      <c r="AV83" s="1037"/>
      <c r="AW83" s="1037"/>
      <c r="AX83" s="1037"/>
      <c r="AY83" s="1037"/>
      <c r="AZ83" s="1037"/>
      <c r="BA83" s="1037"/>
      <c r="BB83" s="1038"/>
      <c r="BC83" s="1271"/>
      <c r="BD83" s="1272"/>
      <c r="BE83" s="1272"/>
      <c r="BF83" s="1272"/>
      <c r="BG83" s="1272"/>
      <c r="BH83" s="1272"/>
      <c r="BI83" s="1272"/>
      <c r="BJ83" s="1272"/>
      <c r="BK83" s="1272"/>
      <c r="BL83" s="1272"/>
      <c r="BM83" s="1272"/>
      <c r="BN83" s="1272"/>
      <c r="BO83" s="1272"/>
      <c r="BP83" s="1272"/>
      <c r="BQ83" s="1272"/>
      <c r="BR83" s="1272"/>
      <c r="BS83" s="1273"/>
      <c r="BT83" s="1271" t="s">
        <v>244</v>
      </c>
      <c r="BU83" s="1272"/>
      <c r="BV83" s="1272"/>
      <c r="BW83" s="1272"/>
      <c r="BX83" s="1272"/>
      <c r="BY83" s="1272"/>
      <c r="BZ83" s="1272"/>
      <c r="CA83" s="1272"/>
      <c r="CB83" s="1272"/>
      <c r="CC83" s="1272"/>
      <c r="CD83" s="1272"/>
      <c r="CE83" s="1272"/>
      <c r="CF83" s="1272"/>
      <c r="CG83" s="1272"/>
      <c r="CH83" s="1272"/>
      <c r="CI83" s="1272"/>
      <c r="CJ83" s="1272"/>
      <c r="CK83" s="1272"/>
      <c r="CL83" s="1272"/>
      <c r="CM83" s="1272"/>
      <c r="CN83" s="1272"/>
      <c r="CO83" s="1272"/>
      <c r="CP83" s="1272"/>
      <c r="CQ83" s="1272"/>
      <c r="CR83" s="1273"/>
      <c r="CS83" s="1274" t="s">
        <v>245</v>
      </c>
      <c r="CT83" s="1275"/>
      <c r="CU83" s="1275"/>
      <c r="CV83" s="1275"/>
      <c r="CW83" s="1275"/>
      <c r="CX83" s="1275"/>
      <c r="CY83" s="1275"/>
      <c r="CZ83" s="1275"/>
      <c r="DA83" s="1275"/>
      <c r="DB83" s="1275"/>
      <c r="DC83" s="1275"/>
      <c r="DD83" s="1275"/>
      <c r="DE83" s="1275"/>
      <c r="DF83" s="1275"/>
      <c r="DG83" s="1275"/>
      <c r="DH83" s="1275"/>
      <c r="DI83" s="1275"/>
      <c r="DJ83" s="1275"/>
      <c r="DK83" s="1275"/>
      <c r="DL83" s="1275"/>
      <c r="DM83" s="1275"/>
      <c r="DN83" s="1275"/>
      <c r="DO83" s="1275"/>
      <c r="DP83" s="1275"/>
      <c r="DQ83" s="1276"/>
      <c r="DR83" s="1274" t="s">
        <v>246</v>
      </c>
      <c r="DS83" s="1275"/>
      <c r="DT83" s="1275"/>
      <c r="DU83" s="1275"/>
      <c r="DV83" s="1275"/>
      <c r="DW83" s="1275"/>
      <c r="DX83" s="1275"/>
      <c r="DY83" s="1275"/>
      <c r="DZ83" s="1275"/>
      <c r="EA83" s="1275"/>
      <c r="EB83" s="1275"/>
      <c r="EC83" s="1275"/>
      <c r="ED83" s="1275"/>
      <c r="EE83" s="1275"/>
      <c r="EF83" s="1275"/>
      <c r="EG83" s="1275"/>
      <c r="EH83" s="1275"/>
      <c r="EI83" s="1275"/>
      <c r="EJ83" s="1275"/>
      <c r="EK83" s="1275"/>
      <c r="EL83" s="1275"/>
      <c r="EM83" s="1275"/>
      <c r="EN83" s="1275"/>
      <c r="EO83" s="1275"/>
      <c r="EP83" s="1276"/>
      <c r="EQ83" s="1271"/>
      <c r="ER83" s="1272"/>
      <c r="ES83" s="1272"/>
      <c r="ET83" s="1272"/>
      <c r="EU83" s="1272"/>
      <c r="EV83" s="1272"/>
      <c r="EW83" s="1272"/>
      <c r="EX83" s="1272"/>
      <c r="EY83" s="1272"/>
      <c r="EZ83" s="1272"/>
      <c r="FA83" s="1272"/>
      <c r="FB83" s="1272"/>
      <c r="FC83" s="1272"/>
      <c r="FD83" s="1272"/>
      <c r="FE83" s="1272"/>
      <c r="FF83" s="1272"/>
      <c r="FG83" s="1273"/>
    </row>
    <row r="84" spans="1:163" ht="18" customHeight="1">
      <c r="A84" s="102"/>
      <c r="B84" s="1297" t="s">
        <v>247</v>
      </c>
      <c r="C84" s="1297"/>
      <c r="D84" s="1297"/>
      <c r="E84" s="1297"/>
      <c r="F84" s="1297"/>
      <c r="G84" s="1297"/>
      <c r="H84" s="1297"/>
      <c r="I84" s="1297"/>
      <c r="J84" s="1297"/>
      <c r="K84" s="1297"/>
      <c r="L84" s="1297"/>
      <c r="M84" s="1297"/>
      <c r="N84" s="1297"/>
      <c r="O84" s="1297"/>
      <c r="P84" s="1297"/>
      <c r="Q84" s="1297"/>
      <c r="R84" s="1297"/>
      <c r="S84" s="1297"/>
      <c r="T84" s="1297"/>
      <c r="U84" s="1297"/>
      <c r="V84" s="1297"/>
      <c r="W84" s="1297"/>
      <c r="X84" s="1297"/>
      <c r="Y84" s="1297"/>
      <c r="Z84" s="1297"/>
      <c r="AA84" s="1297"/>
      <c r="AB84" s="1298"/>
      <c r="AC84" s="1112">
        <v>5160</v>
      </c>
      <c r="AD84" s="1113"/>
      <c r="AE84" s="1113"/>
      <c r="AF84" s="1113"/>
      <c r="AG84" s="1113"/>
      <c r="AH84" s="1113"/>
      <c r="AI84" s="1113"/>
      <c r="AJ84" s="1113"/>
      <c r="AK84" s="1113"/>
      <c r="AL84" s="1113"/>
      <c r="AM84" s="1113"/>
      <c r="AN84" s="1113"/>
      <c r="AO84" s="1241"/>
      <c r="AP84" s="1213" t="s">
        <v>122</v>
      </c>
      <c r="AQ84" s="1095"/>
      <c r="AR84" s="1095"/>
      <c r="AS84" s="1095"/>
      <c r="AT84" s="1095"/>
      <c r="AU84" s="1095"/>
      <c r="AV84" s="1096" t="s">
        <v>352</v>
      </c>
      <c r="AW84" s="1096"/>
      <c r="AX84" s="1096"/>
      <c r="AY84" s="1097" t="s">
        <v>226</v>
      </c>
      <c r="AZ84" s="1097"/>
      <c r="BA84" s="1097"/>
      <c r="BB84" s="1098"/>
      <c r="BC84" s="1305">
        <v>0</v>
      </c>
      <c r="BD84" s="1306"/>
      <c r="BE84" s="1306"/>
      <c r="BF84" s="1306"/>
      <c r="BG84" s="1306"/>
      <c r="BH84" s="1306"/>
      <c r="BI84" s="1306"/>
      <c r="BJ84" s="1306"/>
      <c r="BK84" s="1306"/>
      <c r="BL84" s="1306"/>
      <c r="BM84" s="1306"/>
      <c r="BN84" s="1306"/>
      <c r="BO84" s="1306"/>
      <c r="BP84" s="1306"/>
      <c r="BQ84" s="1306"/>
      <c r="BR84" s="1306"/>
      <c r="BS84" s="1307"/>
      <c r="BT84" s="1306">
        <v>0</v>
      </c>
      <c r="BU84" s="1306"/>
      <c r="BV84" s="1306"/>
      <c r="BW84" s="1306"/>
      <c r="BX84" s="1306"/>
      <c r="BY84" s="1306"/>
      <c r="BZ84" s="1306"/>
      <c r="CA84" s="1306"/>
      <c r="CB84" s="1306"/>
      <c r="CC84" s="1306"/>
      <c r="CD84" s="1306"/>
      <c r="CE84" s="1306"/>
      <c r="CF84" s="1306"/>
      <c r="CG84" s="1306"/>
      <c r="CH84" s="1306"/>
      <c r="CI84" s="1306"/>
      <c r="CJ84" s="1306"/>
      <c r="CK84" s="1306"/>
      <c r="CL84" s="1306"/>
      <c r="CM84" s="1306"/>
      <c r="CN84" s="1306"/>
      <c r="CO84" s="1306"/>
      <c r="CP84" s="1306"/>
      <c r="CQ84" s="1306"/>
      <c r="CR84" s="1307"/>
      <c r="CS84" s="1277" t="s">
        <v>55</v>
      </c>
      <c r="CT84" s="1277"/>
      <c r="CU84" s="1279">
        <v>0</v>
      </c>
      <c r="CV84" s="1279"/>
      <c r="CW84" s="1279"/>
      <c r="CX84" s="1279"/>
      <c r="CY84" s="1279"/>
      <c r="CZ84" s="1279"/>
      <c r="DA84" s="1279"/>
      <c r="DB84" s="1279"/>
      <c r="DC84" s="1279"/>
      <c r="DD84" s="1279"/>
      <c r="DE84" s="1279"/>
      <c r="DF84" s="1279"/>
      <c r="DG84" s="1279"/>
      <c r="DH84" s="1279"/>
      <c r="DI84" s="1279"/>
      <c r="DJ84" s="1279"/>
      <c r="DK84" s="1279"/>
      <c r="DL84" s="1279"/>
      <c r="DM84" s="1279"/>
      <c r="DN84" s="1279"/>
      <c r="DO84" s="1279"/>
      <c r="DP84" s="1281" t="s">
        <v>56</v>
      </c>
      <c r="DQ84" s="1281"/>
      <c r="DR84" s="1283" t="s">
        <v>55</v>
      </c>
      <c r="DS84" s="1277"/>
      <c r="DT84" s="1279">
        <v>0</v>
      </c>
      <c r="DU84" s="1279"/>
      <c r="DV84" s="1279"/>
      <c r="DW84" s="1279"/>
      <c r="DX84" s="1279"/>
      <c r="DY84" s="1279"/>
      <c r="DZ84" s="1279"/>
      <c r="EA84" s="1279"/>
      <c r="EB84" s="1279"/>
      <c r="EC84" s="1279"/>
      <c r="ED84" s="1279"/>
      <c r="EE84" s="1279"/>
      <c r="EF84" s="1279"/>
      <c r="EG84" s="1279"/>
      <c r="EH84" s="1279"/>
      <c r="EI84" s="1279"/>
      <c r="EJ84" s="1279"/>
      <c r="EK84" s="1279"/>
      <c r="EL84" s="1279"/>
      <c r="EM84" s="1279"/>
      <c r="EN84" s="1279"/>
      <c r="EO84" s="1281" t="s">
        <v>56</v>
      </c>
      <c r="EP84" s="1285"/>
      <c r="EQ84" s="1308">
        <v>0</v>
      </c>
      <c r="ER84" s="1306"/>
      <c r="ES84" s="1306"/>
      <c r="ET84" s="1306"/>
      <c r="EU84" s="1306"/>
      <c r="EV84" s="1306"/>
      <c r="EW84" s="1306"/>
      <c r="EX84" s="1306"/>
      <c r="EY84" s="1306"/>
      <c r="EZ84" s="1306"/>
      <c r="FA84" s="1306"/>
      <c r="FB84" s="1306"/>
      <c r="FC84" s="1306"/>
      <c r="FD84" s="1306"/>
      <c r="FE84" s="1306"/>
      <c r="FF84" s="1306"/>
      <c r="FG84" s="1309"/>
    </row>
    <row r="85" spans="1:163" ht="5.0999999999999996" customHeight="1">
      <c r="A85" s="103"/>
      <c r="B85" s="1299"/>
      <c r="C85" s="1299"/>
      <c r="D85" s="1299"/>
      <c r="E85" s="1299"/>
      <c r="F85" s="1299"/>
      <c r="G85" s="1299"/>
      <c r="H85" s="1299"/>
      <c r="I85" s="1299"/>
      <c r="J85" s="1299"/>
      <c r="K85" s="1299"/>
      <c r="L85" s="1299"/>
      <c r="M85" s="1299"/>
      <c r="N85" s="1299"/>
      <c r="O85" s="1299"/>
      <c r="P85" s="1299"/>
      <c r="Q85" s="1299"/>
      <c r="R85" s="1299"/>
      <c r="S85" s="1299"/>
      <c r="T85" s="1299"/>
      <c r="U85" s="1299"/>
      <c r="V85" s="1299"/>
      <c r="W85" s="1299"/>
      <c r="X85" s="1299"/>
      <c r="Y85" s="1299"/>
      <c r="Z85" s="1299"/>
      <c r="AA85" s="1299"/>
      <c r="AB85" s="1300"/>
      <c r="AC85" s="1115"/>
      <c r="AD85" s="1116"/>
      <c r="AE85" s="1116"/>
      <c r="AF85" s="1116"/>
      <c r="AG85" s="1116"/>
      <c r="AH85" s="1116"/>
      <c r="AI85" s="1116"/>
      <c r="AJ85" s="1116"/>
      <c r="AK85" s="1116"/>
      <c r="AL85" s="1116"/>
      <c r="AM85" s="1116"/>
      <c r="AN85" s="1116"/>
      <c r="AO85" s="1242"/>
      <c r="AP85" s="118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6"/>
      <c r="BC85" s="1302"/>
      <c r="BD85" s="1221"/>
      <c r="BE85" s="1221"/>
      <c r="BF85" s="1221"/>
      <c r="BG85" s="1221"/>
      <c r="BH85" s="1221"/>
      <c r="BI85" s="1221"/>
      <c r="BJ85" s="1221"/>
      <c r="BK85" s="1221"/>
      <c r="BL85" s="1221"/>
      <c r="BM85" s="1221"/>
      <c r="BN85" s="1221"/>
      <c r="BO85" s="1221"/>
      <c r="BP85" s="1221"/>
      <c r="BQ85" s="1221"/>
      <c r="BR85" s="1221"/>
      <c r="BS85" s="1222"/>
      <c r="BT85" s="1221"/>
      <c r="BU85" s="1221"/>
      <c r="BV85" s="1221"/>
      <c r="BW85" s="1221"/>
      <c r="BX85" s="1221"/>
      <c r="BY85" s="1221"/>
      <c r="BZ85" s="1221"/>
      <c r="CA85" s="1221"/>
      <c r="CB85" s="1221"/>
      <c r="CC85" s="1221"/>
      <c r="CD85" s="1221"/>
      <c r="CE85" s="1221"/>
      <c r="CF85" s="1221"/>
      <c r="CG85" s="1221"/>
      <c r="CH85" s="1221"/>
      <c r="CI85" s="1221"/>
      <c r="CJ85" s="1221"/>
      <c r="CK85" s="1221"/>
      <c r="CL85" s="1221"/>
      <c r="CM85" s="1221"/>
      <c r="CN85" s="1221"/>
      <c r="CO85" s="1221"/>
      <c r="CP85" s="1221"/>
      <c r="CQ85" s="1221"/>
      <c r="CR85" s="1222"/>
      <c r="CS85" s="1278"/>
      <c r="CT85" s="1278"/>
      <c r="CU85" s="1280"/>
      <c r="CV85" s="1280"/>
      <c r="CW85" s="1280"/>
      <c r="CX85" s="1280"/>
      <c r="CY85" s="1280"/>
      <c r="CZ85" s="1280"/>
      <c r="DA85" s="1280"/>
      <c r="DB85" s="1280"/>
      <c r="DC85" s="1280"/>
      <c r="DD85" s="1280"/>
      <c r="DE85" s="1280"/>
      <c r="DF85" s="1280"/>
      <c r="DG85" s="1280"/>
      <c r="DH85" s="1280"/>
      <c r="DI85" s="1280"/>
      <c r="DJ85" s="1280"/>
      <c r="DK85" s="1280"/>
      <c r="DL85" s="1280"/>
      <c r="DM85" s="1280"/>
      <c r="DN85" s="1280"/>
      <c r="DO85" s="1280"/>
      <c r="DP85" s="1282"/>
      <c r="DQ85" s="1282"/>
      <c r="DR85" s="1284"/>
      <c r="DS85" s="1278"/>
      <c r="DT85" s="1280"/>
      <c r="DU85" s="1280"/>
      <c r="DV85" s="1280"/>
      <c r="DW85" s="1280"/>
      <c r="DX85" s="1280"/>
      <c r="DY85" s="1280"/>
      <c r="DZ85" s="1280"/>
      <c r="EA85" s="1280"/>
      <c r="EB85" s="1280"/>
      <c r="EC85" s="1280"/>
      <c r="ED85" s="1280"/>
      <c r="EE85" s="1280"/>
      <c r="EF85" s="1280"/>
      <c r="EG85" s="1280"/>
      <c r="EH85" s="1280"/>
      <c r="EI85" s="1280"/>
      <c r="EJ85" s="1280"/>
      <c r="EK85" s="1280"/>
      <c r="EL85" s="1280"/>
      <c r="EM85" s="1280"/>
      <c r="EN85" s="1280"/>
      <c r="EO85" s="1282"/>
      <c r="EP85" s="1286"/>
      <c r="EQ85" s="1220"/>
      <c r="ER85" s="1221"/>
      <c r="ES85" s="1221"/>
      <c r="ET85" s="1221"/>
      <c r="EU85" s="1221"/>
      <c r="EV85" s="1221"/>
      <c r="EW85" s="1221"/>
      <c r="EX85" s="1221"/>
      <c r="EY85" s="1221"/>
      <c r="EZ85" s="1221"/>
      <c r="FA85" s="1221"/>
      <c r="FB85" s="1221"/>
      <c r="FC85" s="1221"/>
      <c r="FD85" s="1221"/>
      <c r="FE85" s="1221"/>
      <c r="FF85" s="1221"/>
      <c r="FG85" s="1296"/>
    </row>
    <row r="86" spans="1:163" ht="18" customHeight="1">
      <c r="A86" s="103"/>
      <c r="B86" s="1299"/>
      <c r="C86" s="1299"/>
      <c r="D86" s="1299"/>
      <c r="E86" s="1299"/>
      <c r="F86" s="1299"/>
      <c r="G86" s="1299"/>
      <c r="H86" s="1299"/>
      <c r="I86" s="1299"/>
      <c r="J86" s="1299"/>
      <c r="K86" s="1299"/>
      <c r="L86" s="1299"/>
      <c r="M86" s="1299"/>
      <c r="N86" s="1299"/>
      <c r="O86" s="1299"/>
      <c r="P86" s="1299"/>
      <c r="Q86" s="1299"/>
      <c r="R86" s="1299"/>
      <c r="S86" s="1299"/>
      <c r="T86" s="1299"/>
      <c r="U86" s="1299"/>
      <c r="V86" s="1299"/>
      <c r="W86" s="1299"/>
      <c r="X86" s="1299"/>
      <c r="Y86" s="1299"/>
      <c r="Z86" s="1299"/>
      <c r="AA86" s="1299"/>
      <c r="AB86" s="1300"/>
      <c r="AC86" s="1112">
        <v>5170</v>
      </c>
      <c r="AD86" s="1113"/>
      <c r="AE86" s="1113"/>
      <c r="AF86" s="1113"/>
      <c r="AG86" s="1113"/>
      <c r="AH86" s="1113"/>
      <c r="AI86" s="1113"/>
      <c r="AJ86" s="1113"/>
      <c r="AK86" s="1113"/>
      <c r="AL86" s="1113"/>
      <c r="AM86" s="1113"/>
      <c r="AN86" s="1113"/>
      <c r="AO86" s="1241"/>
      <c r="AP86" s="1213" t="s">
        <v>122</v>
      </c>
      <c r="AQ86" s="1095"/>
      <c r="AR86" s="1095"/>
      <c r="AS86" s="1095"/>
      <c r="AT86" s="1095"/>
      <c r="AU86" s="1095"/>
      <c r="AV86" s="1096" t="s">
        <v>350</v>
      </c>
      <c r="AW86" s="1096"/>
      <c r="AX86" s="1096"/>
      <c r="AY86" s="1097" t="s">
        <v>227</v>
      </c>
      <c r="AZ86" s="1097"/>
      <c r="BA86" s="1097"/>
      <c r="BB86" s="1098"/>
      <c r="BC86" s="1301">
        <v>0</v>
      </c>
      <c r="BD86" s="1215"/>
      <c r="BE86" s="1215"/>
      <c r="BF86" s="1215"/>
      <c r="BG86" s="1215"/>
      <c r="BH86" s="1215"/>
      <c r="BI86" s="1215"/>
      <c r="BJ86" s="1215"/>
      <c r="BK86" s="1215"/>
      <c r="BL86" s="1215"/>
      <c r="BM86" s="1215"/>
      <c r="BN86" s="1215"/>
      <c r="BO86" s="1215"/>
      <c r="BP86" s="1215"/>
      <c r="BQ86" s="1215"/>
      <c r="BR86" s="1215"/>
      <c r="BS86" s="1216"/>
      <c r="BT86" s="1215">
        <v>0</v>
      </c>
      <c r="BU86" s="1215"/>
      <c r="BV86" s="1215"/>
      <c r="BW86" s="1215"/>
      <c r="BX86" s="1215"/>
      <c r="BY86" s="1215"/>
      <c r="BZ86" s="1215"/>
      <c r="CA86" s="1215"/>
      <c r="CB86" s="1215"/>
      <c r="CC86" s="1215"/>
      <c r="CD86" s="1215"/>
      <c r="CE86" s="1215"/>
      <c r="CF86" s="1215"/>
      <c r="CG86" s="1215"/>
      <c r="CH86" s="1215"/>
      <c r="CI86" s="1215"/>
      <c r="CJ86" s="1215"/>
      <c r="CK86" s="1215"/>
      <c r="CL86" s="1215"/>
      <c r="CM86" s="1215"/>
      <c r="CN86" s="1215"/>
      <c r="CO86" s="1215"/>
      <c r="CP86" s="1215"/>
      <c r="CQ86" s="1215"/>
      <c r="CR86" s="1216"/>
      <c r="CS86" s="1288" t="s">
        <v>55</v>
      </c>
      <c r="CT86" s="1288"/>
      <c r="CU86" s="1266">
        <v>0</v>
      </c>
      <c r="CV86" s="1266"/>
      <c r="CW86" s="1266"/>
      <c r="CX86" s="1266"/>
      <c r="CY86" s="1266"/>
      <c r="CZ86" s="1266"/>
      <c r="DA86" s="1266"/>
      <c r="DB86" s="1266"/>
      <c r="DC86" s="1266"/>
      <c r="DD86" s="1266"/>
      <c r="DE86" s="1266"/>
      <c r="DF86" s="1266"/>
      <c r="DG86" s="1266"/>
      <c r="DH86" s="1266"/>
      <c r="DI86" s="1266"/>
      <c r="DJ86" s="1266"/>
      <c r="DK86" s="1266"/>
      <c r="DL86" s="1266"/>
      <c r="DM86" s="1266"/>
      <c r="DN86" s="1266"/>
      <c r="DO86" s="1266"/>
      <c r="DP86" s="1291" t="s">
        <v>56</v>
      </c>
      <c r="DQ86" s="1291"/>
      <c r="DR86" s="1287" t="s">
        <v>55</v>
      </c>
      <c r="DS86" s="1288"/>
      <c r="DT86" s="1266">
        <v>0</v>
      </c>
      <c r="DU86" s="1266"/>
      <c r="DV86" s="1266"/>
      <c r="DW86" s="1266"/>
      <c r="DX86" s="1266"/>
      <c r="DY86" s="1266"/>
      <c r="DZ86" s="1266"/>
      <c r="EA86" s="1266"/>
      <c r="EB86" s="1266"/>
      <c r="EC86" s="1266"/>
      <c r="ED86" s="1266"/>
      <c r="EE86" s="1266"/>
      <c r="EF86" s="1266"/>
      <c r="EG86" s="1266"/>
      <c r="EH86" s="1266"/>
      <c r="EI86" s="1266"/>
      <c r="EJ86" s="1266"/>
      <c r="EK86" s="1266"/>
      <c r="EL86" s="1266"/>
      <c r="EM86" s="1266"/>
      <c r="EN86" s="1266"/>
      <c r="EO86" s="1291" t="s">
        <v>56</v>
      </c>
      <c r="EP86" s="1292"/>
      <c r="EQ86" s="1214">
        <v>0</v>
      </c>
      <c r="ER86" s="1215"/>
      <c r="ES86" s="1215"/>
      <c r="ET86" s="1215"/>
      <c r="EU86" s="1215"/>
      <c r="EV86" s="1215"/>
      <c r="EW86" s="1215"/>
      <c r="EX86" s="1215"/>
      <c r="EY86" s="1215"/>
      <c r="EZ86" s="1215"/>
      <c r="FA86" s="1215"/>
      <c r="FB86" s="1215"/>
      <c r="FC86" s="1215"/>
      <c r="FD86" s="1215"/>
      <c r="FE86" s="1215"/>
      <c r="FF86" s="1215"/>
      <c r="FG86" s="1295"/>
    </row>
    <row r="87" spans="1:163" ht="5.0999999999999996" customHeight="1">
      <c r="A87" s="107"/>
      <c r="B87" s="1303"/>
      <c r="C87" s="1303"/>
      <c r="D87" s="1303"/>
      <c r="E87" s="1303"/>
      <c r="F87" s="1303"/>
      <c r="G87" s="1303"/>
      <c r="H87" s="1303"/>
      <c r="I87" s="1303"/>
      <c r="J87" s="1303"/>
      <c r="K87" s="1303"/>
      <c r="L87" s="1303"/>
      <c r="M87" s="1303"/>
      <c r="N87" s="1303"/>
      <c r="O87" s="1303"/>
      <c r="P87" s="1303"/>
      <c r="Q87" s="1303"/>
      <c r="R87" s="1303"/>
      <c r="S87" s="1303"/>
      <c r="T87" s="1303"/>
      <c r="U87" s="1303"/>
      <c r="V87" s="1303"/>
      <c r="W87" s="1303"/>
      <c r="X87" s="1303"/>
      <c r="Y87" s="1303"/>
      <c r="Z87" s="1303"/>
      <c r="AA87" s="1303"/>
      <c r="AB87" s="1304"/>
      <c r="AC87" s="1115"/>
      <c r="AD87" s="1116"/>
      <c r="AE87" s="1116"/>
      <c r="AF87" s="1116"/>
      <c r="AG87" s="1116"/>
      <c r="AH87" s="1116"/>
      <c r="AI87" s="1116"/>
      <c r="AJ87" s="1116"/>
      <c r="AK87" s="1116"/>
      <c r="AL87" s="1116"/>
      <c r="AM87" s="1116"/>
      <c r="AN87" s="1116"/>
      <c r="AO87" s="1242"/>
      <c r="AP87" s="118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6"/>
      <c r="BC87" s="1302"/>
      <c r="BD87" s="1221"/>
      <c r="BE87" s="1221"/>
      <c r="BF87" s="1221"/>
      <c r="BG87" s="1221"/>
      <c r="BH87" s="1221"/>
      <c r="BI87" s="1221"/>
      <c r="BJ87" s="1221"/>
      <c r="BK87" s="1221"/>
      <c r="BL87" s="1221"/>
      <c r="BM87" s="1221"/>
      <c r="BN87" s="1221"/>
      <c r="BO87" s="1221"/>
      <c r="BP87" s="1221"/>
      <c r="BQ87" s="1221"/>
      <c r="BR87" s="1221"/>
      <c r="BS87" s="1222"/>
      <c r="BT87" s="1221"/>
      <c r="BU87" s="1221"/>
      <c r="BV87" s="1221"/>
      <c r="BW87" s="1221"/>
      <c r="BX87" s="1221"/>
      <c r="BY87" s="1221"/>
      <c r="BZ87" s="1221"/>
      <c r="CA87" s="1221"/>
      <c r="CB87" s="1221"/>
      <c r="CC87" s="1221"/>
      <c r="CD87" s="1221"/>
      <c r="CE87" s="1221"/>
      <c r="CF87" s="1221"/>
      <c r="CG87" s="1221"/>
      <c r="CH87" s="1221"/>
      <c r="CI87" s="1221"/>
      <c r="CJ87" s="1221"/>
      <c r="CK87" s="1221"/>
      <c r="CL87" s="1221"/>
      <c r="CM87" s="1221"/>
      <c r="CN87" s="1221"/>
      <c r="CO87" s="1221"/>
      <c r="CP87" s="1221"/>
      <c r="CQ87" s="1221"/>
      <c r="CR87" s="1222"/>
      <c r="CS87" s="1290"/>
      <c r="CT87" s="1290"/>
      <c r="CU87" s="1269"/>
      <c r="CV87" s="1269"/>
      <c r="CW87" s="1269"/>
      <c r="CX87" s="1269"/>
      <c r="CY87" s="1269"/>
      <c r="CZ87" s="1269"/>
      <c r="DA87" s="1269"/>
      <c r="DB87" s="1269"/>
      <c r="DC87" s="1269"/>
      <c r="DD87" s="1269"/>
      <c r="DE87" s="1269"/>
      <c r="DF87" s="1269"/>
      <c r="DG87" s="1269"/>
      <c r="DH87" s="1269"/>
      <c r="DI87" s="1269"/>
      <c r="DJ87" s="1269"/>
      <c r="DK87" s="1269"/>
      <c r="DL87" s="1269"/>
      <c r="DM87" s="1269"/>
      <c r="DN87" s="1269"/>
      <c r="DO87" s="1269"/>
      <c r="DP87" s="1293"/>
      <c r="DQ87" s="1293"/>
      <c r="DR87" s="1289"/>
      <c r="DS87" s="1290"/>
      <c r="DT87" s="1269"/>
      <c r="DU87" s="1269"/>
      <c r="DV87" s="1269"/>
      <c r="DW87" s="1269"/>
      <c r="DX87" s="1269"/>
      <c r="DY87" s="1269"/>
      <c r="DZ87" s="1269"/>
      <c r="EA87" s="1269"/>
      <c r="EB87" s="1269"/>
      <c r="EC87" s="1269"/>
      <c r="ED87" s="1269"/>
      <c r="EE87" s="1269"/>
      <c r="EF87" s="1269"/>
      <c r="EG87" s="1269"/>
      <c r="EH87" s="1269"/>
      <c r="EI87" s="1269"/>
      <c r="EJ87" s="1269"/>
      <c r="EK87" s="1269"/>
      <c r="EL87" s="1269"/>
      <c r="EM87" s="1269"/>
      <c r="EN87" s="1269"/>
      <c r="EO87" s="1293"/>
      <c r="EP87" s="1294"/>
      <c r="EQ87" s="1220"/>
      <c r="ER87" s="1221"/>
      <c r="ES87" s="1221"/>
      <c r="ET87" s="1221"/>
      <c r="EU87" s="1221"/>
      <c r="EV87" s="1221"/>
      <c r="EW87" s="1221"/>
      <c r="EX87" s="1221"/>
      <c r="EY87" s="1221"/>
      <c r="EZ87" s="1221"/>
      <c r="FA87" s="1221"/>
      <c r="FB87" s="1221"/>
      <c r="FC87" s="1221"/>
      <c r="FD87" s="1221"/>
      <c r="FE87" s="1221"/>
      <c r="FF87" s="1221"/>
      <c r="FG87" s="1296"/>
    </row>
    <row r="88" spans="1:163" ht="14.25" customHeight="1">
      <c r="A88" s="102"/>
      <c r="B88" s="1297" t="s">
        <v>136</v>
      </c>
      <c r="C88" s="1297"/>
      <c r="D88" s="1297"/>
      <c r="E88" s="1297"/>
      <c r="F88" s="1297"/>
      <c r="G88" s="1297"/>
      <c r="H88" s="1297"/>
      <c r="I88" s="1297"/>
      <c r="J88" s="1297"/>
      <c r="K88" s="1297"/>
      <c r="L88" s="1297"/>
      <c r="M88" s="1297"/>
      <c r="N88" s="1297"/>
      <c r="O88" s="1297"/>
      <c r="P88" s="1297"/>
      <c r="Q88" s="1297"/>
      <c r="R88" s="1297"/>
      <c r="S88" s="1297"/>
      <c r="T88" s="1297"/>
      <c r="U88" s="1297"/>
      <c r="V88" s="1297"/>
      <c r="W88" s="1297"/>
      <c r="X88" s="1297"/>
      <c r="Y88" s="1297"/>
      <c r="Z88" s="1297"/>
      <c r="AA88" s="1297"/>
      <c r="AB88" s="1298"/>
      <c r="AC88" s="1112"/>
      <c r="AD88" s="1113"/>
      <c r="AE88" s="1113"/>
      <c r="AF88" s="1113"/>
      <c r="AG88" s="1113"/>
      <c r="AH88" s="1113"/>
      <c r="AI88" s="1113"/>
      <c r="AJ88" s="1113"/>
      <c r="AK88" s="1113"/>
      <c r="AL88" s="1113"/>
      <c r="AM88" s="1113"/>
      <c r="AN88" s="1113"/>
      <c r="AO88" s="1241"/>
      <c r="AP88" s="1213" t="s">
        <v>122</v>
      </c>
      <c r="AQ88" s="1095"/>
      <c r="AR88" s="1095"/>
      <c r="AS88" s="1095"/>
      <c r="AT88" s="1095"/>
      <c r="AU88" s="1095"/>
      <c r="AV88" s="1096" t="s">
        <v>352</v>
      </c>
      <c r="AW88" s="1096"/>
      <c r="AX88" s="1096"/>
      <c r="AY88" s="1097" t="s">
        <v>226</v>
      </c>
      <c r="AZ88" s="1097"/>
      <c r="BA88" s="1097"/>
      <c r="BB88" s="1098"/>
      <c r="BC88" s="1301">
        <v>0</v>
      </c>
      <c r="BD88" s="1215"/>
      <c r="BE88" s="1215"/>
      <c r="BF88" s="1215"/>
      <c r="BG88" s="1215"/>
      <c r="BH88" s="1215"/>
      <c r="BI88" s="1215"/>
      <c r="BJ88" s="1215"/>
      <c r="BK88" s="1215"/>
      <c r="BL88" s="1215"/>
      <c r="BM88" s="1215"/>
      <c r="BN88" s="1215"/>
      <c r="BO88" s="1215"/>
      <c r="BP88" s="1215"/>
      <c r="BQ88" s="1215"/>
      <c r="BR88" s="1215"/>
      <c r="BS88" s="1216"/>
      <c r="BT88" s="1215">
        <v>0</v>
      </c>
      <c r="BU88" s="1215"/>
      <c r="BV88" s="1215"/>
      <c r="BW88" s="1215"/>
      <c r="BX88" s="1215"/>
      <c r="BY88" s="1215"/>
      <c r="BZ88" s="1215"/>
      <c r="CA88" s="1215"/>
      <c r="CB88" s="1215"/>
      <c r="CC88" s="1215"/>
      <c r="CD88" s="1215"/>
      <c r="CE88" s="1215"/>
      <c r="CF88" s="1215"/>
      <c r="CG88" s="1215"/>
      <c r="CH88" s="1215"/>
      <c r="CI88" s="1215"/>
      <c r="CJ88" s="1215"/>
      <c r="CK88" s="1215"/>
      <c r="CL88" s="1215"/>
      <c r="CM88" s="1215"/>
      <c r="CN88" s="1215"/>
      <c r="CO88" s="1215"/>
      <c r="CP88" s="1215"/>
      <c r="CQ88" s="1215"/>
      <c r="CR88" s="1216"/>
      <c r="CS88" s="1288" t="s">
        <v>55</v>
      </c>
      <c r="CT88" s="1288"/>
      <c r="CU88" s="1266">
        <v>0</v>
      </c>
      <c r="CV88" s="1266"/>
      <c r="CW88" s="1266"/>
      <c r="CX88" s="1266"/>
      <c r="CY88" s="1266"/>
      <c r="CZ88" s="1266"/>
      <c r="DA88" s="1266"/>
      <c r="DB88" s="1266"/>
      <c r="DC88" s="1266"/>
      <c r="DD88" s="1266"/>
      <c r="DE88" s="1266"/>
      <c r="DF88" s="1266"/>
      <c r="DG88" s="1266"/>
      <c r="DH88" s="1266"/>
      <c r="DI88" s="1266"/>
      <c r="DJ88" s="1266"/>
      <c r="DK88" s="1266"/>
      <c r="DL88" s="1266"/>
      <c r="DM88" s="1266"/>
      <c r="DN88" s="1266"/>
      <c r="DO88" s="1266"/>
      <c r="DP88" s="1291" t="s">
        <v>56</v>
      </c>
      <c r="DQ88" s="1291"/>
      <c r="DR88" s="1287" t="s">
        <v>55</v>
      </c>
      <c r="DS88" s="1288"/>
      <c r="DT88" s="1266">
        <v>0</v>
      </c>
      <c r="DU88" s="1266"/>
      <c r="DV88" s="1266"/>
      <c r="DW88" s="1266"/>
      <c r="DX88" s="1266"/>
      <c r="DY88" s="1266"/>
      <c r="DZ88" s="1266"/>
      <c r="EA88" s="1266"/>
      <c r="EB88" s="1266"/>
      <c r="EC88" s="1266"/>
      <c r="ED88" s="1266"/>
      <c r="EE88" s="1266"/>
      <c r="EF88" s="1266"/>
      <c r="EG88" s="1266"/>
      <c r="EH88" s="1266"/>
      <c r="EI88" s="1266"/>
      <c r="EJ88" s="1266"/>
      <c r="EK88" s="1266"/>
      <c r="EL88" s="1266"/>
      <c r="EM88" s="1266"/>
      <c r="EN88" s="1266"/>
      <c r="EO88" s="1291" t="s">
        <v>56</v>
      </c>
      <c r="EP88" s="1292"/>
      <c r="EQ88" s="1214">
        <v>0</v>
      </c>
      <c r="ER88" s="1215"/>
      <c r="ES88" s="1215"/>
      <c r="ET88" s="1215"/>
      <c r="EU88" s="1215"/>
      <c r="EV88" s="1215"/>
      <c r="EW88" s="1215"/>
      <c r="EX88" s="1215"/>
      <c r="EY88" s="1215"/>
      <c r="EZ88" s="1215"/>
      <c r="FA88" s="1215"/>
      <c r="FB88" s="1215"/>
      <c r="FC88" s="1215"/>
      <c r="FD88" s="1215"/>
      <c r="FE88" s="1215"/>
      <c r="FF88" s="1215"/>
      <c r="FG88" s="1295"/>
    </row>
    <row r="89" spans="1:163" ht="3.95" customHeight="1">
      <c r="A89" s="103"/>
      <c r="B89" s="1299"/>
      <c r="C89" s="1299"/>
      <c r="D89" s="1299"/>
      <c r="E89" s="1299"/>
      <c r="F89" s="1299"/>
      <c r="G89" s="1299"/>
      <c r="H89" s="1299"/>
      <c r="I89" s="1299"/>
      <c r="J89" s="1299"/>
      <c r="K89" s="1299"/>
      <c r="L89" s="1299"/>
      <c r="M89" s="1299"/>
      <c r="N89" s="1299"/>
      <c r="O89" s="1299"/>
      <c r="P89" s="1299"/>
      <c r="Q89" s="1299"/>
      <c r="R89" s="1299"/>
      <c r="S89" s="1299"/>
      <c r="T89" s="1299"/>
      <c r="U89" s="1299"/>
      <c r="V89" s="1299"/>
      <c r="W89" s="1299"/>
      <c r="X89" s="1299"/>
      <c r="Y89" s="1299"/>
      <c r="Z89" s="1299"/>
      <c r="AA89" s="1299"/>
      <c r="AB89" s="1300"/>
      <c r="AC89" s="1115"/>
      <c r="AD89" s="1116"/>
      <c r="AE89" s="1116"/>
      <c r="AF89" s="1116"/>
      <c r="AG89" s="1116"/>
      <c r="AH89" s="1116"/>
      <c r="AI89" s="1116"/>
      <c r="AJ89" s="1116"/>
      <c r="AK89" s="1116"/>
      <c r="AL89" s="1116"/>
      <c r="AM89" s="1116"/>
      <c r="AN89" s="1116"/>
      <c r="AO89" s="1242"/>
      <c r="AP89" s="118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6"/>
      <c r="BC89" s="1302"/>
      <c r="BD89" s="1221"/>
      <c r="BE89" s="1221"/>
      <c r="BF89" s="1221"/>
      <c r="BG89" s="1221"/>
      <c r="BH89" s="1221"/>
      <c r="BI89" s="1221"/>
      <c r="BJ89" s="1221"/>
      <c r="BK89" s="1221"/>
      <c r="BL89" s="1221"/>
      <c r="BM89" s="1221"/>
      <c r="BN89" s="1221"/>
      <c r="BO89" s="1221"/>
      <c r="BP89" s="1221"/>
      <c r="BQ89" s="1221"/>
      <c r="BR89" s="1221"/>
      <c r="BS89" s="1222"/>
      <c r="BT89" s="1221"/>
      <c r="BU89" s="1221"/>
      <c r="BV89" s="1221"/>
      <c r="BW89" s="1221"/>
      <c r="BX89" s="1221"/>
      <c r="BY89" s="1221"/>
      <c r="BZ89" s="1221"/>
      <c r="CA89" s="1221"/>
      <c r="CB89" s="1221"/>
      <c r="CC89" s="1221"/>
      <c r="CD89" s="1221"/>
      <c r="CE89" s="1221"/>
      <c r="CF89" s="1221"/>
      <c r="CG89" s="1221"/>
      <c r="CH89" s="1221"/>
      <c r="CI89" s="1221"/>
      <c r="CJ89" s="1221"/>
      <c r="CK89" s="1221"/>
      <c r="CL89" s="1221"/>
      <c r="CM89" s="1221"/>
      <c r="CN89" s="1221"/>
      <c r="CO89" s="1221"/>
      <c r="CP89" s="1221"/>
      <c r="CQ89" s="1221"/>
      <c r="CR89" s="1222"/>
      <c r="CS89" s="1290"/>
      <c r="CT89" s="1290"/>
      <c r="CU89" s="1269"/>
      <c r="CV89" s="1269"/>
      <c r="CW89" s="1269"/>
      <c r="CX89" s="1269"/>
      <c r="CY89" s="1269"/>
      <c r="CZ89" s="1269"/>
      <c r="DA89" s="1269"/>
      <c r="DB89" s="1269"/>
      <c r="DC89" s="1269"/>
      <c r="DD89" s="1269"/>
      <c r="DE89" s="1269"/>
      <c r="DF89" s="1269"/>
      <c r="DG89" s="1269"/>
      <c r="DH89" s="1269"/>
      <c r="DI89" s="1269"/>
      <c r="DJ89" s="1269"/>
      <c r="DK89" s="1269"/>
      <c r="DL89" s="1269"/>
      <c r="DM89" s="1269"/>
      <c r="DN89" s="1269"/>
      <c r="DO89" s="1269"/>
      <c r="DP89" s="1293"/>
      <c r="DQ89" s="1293"/>
      <c r="DR89" s="1289"/>
      <c r="DS89" s="1290"/>
      <c r="DT89" s="1269"/>
      <c r="DU89" s="1269"/>
      <c r="DV89" s="1269"/>
      <c r="DW89" s="1269"/>
      <c r="DX89" s="1269"/>
      <c r="DY89" s="1269"/>
      <c r="DZ89" s="1269"/>
      <c r="EA89" s="1269"/>
      <c r="EB89" s="1269"/>
      <c r="EC89" s="1269"/>
      <c r="ED89" s="1269"/>
      <c r="EE89" s="1269"/>
      <c r="EF89" s="1269"/>
      <c r="EG89" s="1269"/>
      <c r="EH89" s="1269"/>
      <c r="EI89" s="1269"/>
      <c r="EJ89" s="1269"/>
      <c r="EK89" s="1269"/>
      <c r="EL89" s="1269"/>
      <c r="EM89" s="1269"/>
      <c r="EN89" s="1269"/>
      <c r="EO89" s="1293"/>
      <c r="EP89" s="1294"/>
      <c r="EQ89" s="1220"/>
      <c r="ER89" s="1221"/>
      <c r="ES89" s="1221"/>
      <c r="ET89" s="1221"/>
      <c r="EU89" s="1221"/>
      <c r="EV89" s="1221"/>
      <c r="EW89" s="1221"/>
      <c r="EX89" s="1221"/>
      <c r="EY89" s="1221"/>
      <c r="EZ89" s="1221"/>
      <c r="FA89" s="1221"/>
      <c r="FB89" s="1221"/>
      <c r="FC89" s="1221"/>
      <c r="FD89" s="1221"/>
      <c r="FE89" s="1221"/>
      <c r="FF89" s="1221"/>
      <c r="FG89" s="1296"/>
    </row>
    <row r="90" spans="1:163" ht="15.75" customHeight="1">
      <c r="A90" s="103"/>
      <c r="B90" s="1124" t="s">
        <v>240</v>
      </c>
      <c r="C90" s="1124"/>
      <c r="D90" s="1124"/>
      <c r="E90" s="1124"/>
      <c r="F90" s="1124"/>
      <c r="G90" s="1124"/>
      <c r="H90" s="1124"/>
      <c r="I90" s="1124"/>
      <c r="J90" s="1124"/>
      <c r="K90" s="1124"/>
      <c r="L90" s="1124"/>
      <c r="M90" s="1124"/>
      <c r="N90" s="1124"/>
      <c r="O90" s="1124"/>
      <c r="P90" s="1124"/>
      <c r="Q90" s="1124"/>
      <c r="R90" s="1124"/>
      <c r="S90" s="1124"/>
      <c r="T90" s="1124"/>
      <c r="U90" s="1124"/>
      <c r="V90" s="1124"/>
      <c r="W90" s="1124"/>
      <c r="X90" s="1124"/>
      <c r="Y90" s="1124"/>
      <c r="Z90" s="1124"/>
      <c r="AA90" s="1124"/>
      <c r="AB90" s="1125"/>
      <c r="AC90" s="1112"/>
      <c r="AD90" s="1113"/>
      <c r="AE90" s="1113"/>
      <c r="AF90" s="1113"/>
      <c r="AG90" s="1113"/>
      <c r="AH90" s="1113"/>
      <c r="AI90" s="1113"/>
      <c r="AJ90" s="1113"/>
      <c r="AK90" s="1113"/>
      <c r="AL90" s="1113"/>
      <c r="AM90" s="1113"/>
      <c r="AN90" s="1113"/>
      <c r="AO90" s="1241"/>
      <c r="AP90" s="1213" t="s">
        <v>122</v>
      </c>
      <c r="AQ90" s="1095"/>
      <c r="AR90" s="1095"/>
      <c r="AS90" s="1095"/>
      <c r="AT90" s="1095"/>
      <c r="AU90" s="1095"/>
      <c r="AV90" s="1096" t="s">
        <v>350</v>
      </c>
      <c r="AW90" s="1096"/>
      <c r="AX90" s="1096"/>
      <c r="AY90" s="1097" t="s">
        <v>227</v>
      </c>
      <c r="AZ90" s="1097"/>
      <c r="BA90" s="1097"/>
      <c r="BB90" s="1098"/>
      <c r="BC90" s="1301">
        <v>0</v>
      </c>
      <c r="BD90" s="1215"/>
      <c r="BE90" s="1215"/>
      <c r="BF90" s="1215"/>
      <c r="BG90" s="1215"/>
      <c r="BH90" s="1215"/>
      <c r="BI90" s="1215"/>
      <c r="BJ90" s="1215"/>
      <c r="BK90" s="1215"/>
      <c r="BL90" s="1215"/>
      <c r="BM90" s="1215"/>
      <c r="BN90" s="1215"/>
      <c r="BO90" s="1215"/>
      <c r="BP90" s="1215"/>
      <c r="BQ90" s="1215"/>
      <c r="BR90" s="1215"/>
      <c r="BS90" s="1216"/>
      <c r="BT90" s="1215">
        <v>0</v>
      </c>
      <c r="BU90" s="1215"/>
      <c r="BV90" s="1215"/>
      <c r="BW90" s="1215"/>
      <c r="BX90" s="1215"/>
      <c r="BY90" s="1215"/>
      <c r="BZ90" s="1215"/>
      <c r="CA90" s="1215"/>
      <c r="CB90" s="1215"/>
      <c r="CC90" s="1215"/>
      <c r="CD90" s="1215"/>
      <c r="CE90" s="1215"/>
      <c r="CF90" s="1215"/>
      <c r="CG90" s="1215"/>
      <c r="CH90" s="1215"/>
      <c r="CI90" s="1215"/>
      <c r="CJ90" s="1215"/>
      <c r="CK90" s="1215"/>
      <c r="CL90" s="1215"/>
      <c r="CM90" s="1215"/>
      <c r="CN90" s="1215"/>
      <c r="CO90" s="1215"/>
      <c r="CP90" s="1215"/>
      <c r="CQ90" s="1215"/>
      <c r="CR90" s="1216"/>
      <c r="CS90" s="1288" t="s">
        <v>55</v>
      </c>
      <c r="CT90" s="1288"/>
      <c r="CU90" s="1266">
        <v>0</v>
      </c>
      <c r="CV90" s="1266"/>
      <c r="CW90" s="1266"/>
      <c r="CX90" s="1266"/>
      <c r="CY90" s="1266"/>
      <c r="CZ90" s="1266"/>
      <c r="DA90" s="1266"/>
      <c r="DB90" s="1266"/>
      <c r="DC90" s="1266"/>
      <c r="DD90" s="1266"/>
      <c r="DE90" s="1266"/>
      <c r="DF90" s="1266"/>
      <c r="DG90" s="1266"/>
      <c r="DH90" s="1266"/>
      <c r="DI90" s="1266"/>
      <c r="DJ90" s="1266"/>
      <c r="DK90" s="1266"/>
      <c r="DL90" s="1266"/>
      <c r="DM90" s="1266"/>
      <c r="DN90" s="1266"/>
      <c r="DO90" s="1266"/>
      <c r="DP90" s="1291" t="s">
        <v>56</v>
      </c>
      <c r="DQ90" s="1291"/>
      <c r="DR90" s="1287" t="s">
        <v>55</v>
      </c>
      <c r="DS90" s="1288"/>
      <c r="DT90" s="1266">
        <v>0</v>
      </c>
      <c r="DU90" s="1266"/>
      <c r="DV90" s="1266"/>
      <c r="DW90" s="1266"/>
      <c r="DX90" s="1266"/>
      <c r="DY90" s="1266"/>
      <c r="DZ90" s="1266"/>
      <c r="EA90" s="1266"/>
      <c r="EB90" s="1266"/>
      <c r="EC90" s="1266"/>
      <c r="ED90" s="1266"/>
      <c r="EE90" s="1266"/>
      <c r="EF90" s="1266"/>
      <c r="EG90" s="1266"/>
      <c r="EH90" s="1266"/>
      <c r="EI90" s="1266"/>
      <c r="EJ90" s="1266"/>
      <c r="EK90" s="1266"/>
      <c r="EL90" s="1266"/>
      <c r="EM90" s="1266"/>
      <c r="EN90" s="1266"/>
      <c r="EO90" s="1291" t="s">
        <v>56</v>
      </c>
      <c r="EP90" s="1292"/>
      <c r="EQ90" s="1214">
        <v>0</v>
      </c>
      <c r="ER90" s="1215"/>
      <c r="ES90" s="1215"/>
      <c r="ET90" s="1215"/>
      <c r="EU90" s="1215"/>
      <c r="EV90" s="1215"/>
      <c r="EW90" s="1215"/>
      <c r="EX90" s="1215"/>
      <c r="EY90" s="1215"/>
      <c r="EZ90" s="1215"/>
      <c r="FA90" s="1215"/>
      <c r="FB90" s="1215"/>
      <c r="FC90" s="1215"/>
      <c r="FD90" s="1215"/>
      <c r="FE90" s="1215"/>
      <c r="FF90" s="1215"/>
      <c r="FG90" s="1295"/>
    </row>
    <row r="91" spans="1:163" ht="3.95" customHeight="1">
      <c r="A91" s="107"/>
      <c r="B91" s="1310"/>
      <c r="C91" s="1310"/>
      <c r="D91" s="1310"/>
      <c r="E91" s="1310"/>
      <c r="F91" s="1310"/>
      <c r="G91" s="1310"/>
      <c r="H91" s="1310"/>
      <c r="I91" s="1310"/>
      <c r="J91" s="1310"/>
      <c r="K91" s="1310"/>
      <c r="L91" s="1310"/>
      <c r="M91" s="1310"/>
      <c r="N91" s="1310"/>
      <c r="O91" s="1310"/>
      <c r="P91" s="1310"/>
      <c r="Q91" s="1310"/>
      <c r="R91" s="1310"/>
      <c r="S91" s="1310"/>
      <c r="T91" s="1310"/>
      <c r="U91" s="1310"/>
      <c r="V91" s="1310"/>
      <c r="W91" s="1310"/>
      <c r="X91" s="1310"/>
      <c r="Y91" s="1310"/>
      <c r="Z91" s="1310"/>
      <c r="AA91" s="1310"/>
      <c r="AB91" s="1311"/>
      <c r="AC91" s="1115"/>
      <c r="AD91" s="1116"/>
      <c r="AE91" s="1116"/>
      <c r="AF91" s="1116"/>
      <c r="AG91" s="1116"/>
      <c r="AH91" s="1116"/>
      <c r="AI91" s="1116"/>
      <c r="AJ91" s="1116"/>
      <c r="AK91" s="1116"/>
      <c r="AL91" s="1116"/>
      <c r="AM91" s="1116"/>
      <c r="AN91" s="1116"/>
      <c r="AO91" s="1242"/>
      <c r="AP91" s="118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6"/>
      <c r="BC91" s="1302"/>
      <c r="BD91" s="1221"/>
      <c r="BE91" s="1221"/>
      <c r="BF91" s="1221"/>
      <c r="BG91" s="1221"/>
      <c r="BH91" s="1221"/>
      <c r="BI91" s="1221"/>
      <c r="BJ91" s="1221"/>
      <c r="BK91" s="1221"/>
      <c r="BL91" s="1221"/>
      <c r="BM91" s="1221"/>
      <c r="BN91" s="1221"/>
      <c r="BO91" s="1221"/>
      <c r="BP91" s="1221"/>
      <c r="BQ91" s="1221"/>
      <c r="BR91" s="1221"/>
      <c r="BS91" s="1222"/>
      <c r="BT91" s="1221"/>
      <c r="BU91" s="1221"/>
      <c r="BV91" s="1221"/>
      <c r="BW91" s="1221"/>
      <c r="BX91" s="1221"/>
      <c r="BY91" s="1221"/>
      <c r="BZ91" s="1221"/>
      <c r="CA91" s="1221"/>
      <c r="CB91" s="1221"/>
      <c r="CC91" s="1221"/>
      <c r="CD91" s="1221"/>
      <c r="CE91" s="1221"/>
      <c r="CF91" s="1221"/>
      <c r="CG91" s="1221"/>
      <c r="CH91" s="1221"/>
      <c r="CI91" s="1221"/>
      <c r="CJ91" s="1221"/>
      <c r="CK91" s="1221"/>
      <c r="CL91" s="1221"/>
      <c r="CM91" s="1221"/>
      <c r="CN91" s="1221"/>
      <c r="CO91" s="1221"/>
      <c r="CP91" s="1221"/>
      <c r="CQ91" s="1221"/>
      <c r="CR91" s="1222"/>
      <c r="CS91" s="1290"/>
      <c r="CT91" s="1290"/>
      <c r="CU91" s="1269"/>
      <c r="CV91" s="1269"/>
      <c r="CW91" s="1269"/>
      <c r="CX91" s="1269"/>
      <c r="CY91" s="1269"/>
      <c r="CZ91" s="1269"/>
      <c r="DA91" s="1269"/>
      <c r="DB91" s="1269"/>
      <c r="DC91" s="1269"/>
      <c r="DD91" s="1269"/>
      <c r="DE91" s="1269"/>
      <c r="DF91" s="1269"/>
      <c r="DG91" s="1269"/>
      <c r="DH91" s="1269"/>
      <c r="DI91" s="1269"/>
      <c r="DJ91" s="1269"/>
      <c r="DK91" s="1269"/>
      <c r="DL91" s="1269"/>
      <c r="DM91" s="1269"/>
      <c r="DN91" s="1269"/>
      <c r="DO91" s="1269"/>
      <c r="DP91" s="1293"/>
      <c r="DQ91" s="1293"/>
      <c r="DR91" s="1289"/>
      <c r="DS91" s="1290"/>
      <c r="DT91" s="1269"/>
      <c r="DU91" s="1269"/>
      <c r="DV91" s="1269"/>
      <c r="DW91" s="1269"/>
      <c r="DX91" s="1269"/>
      <c r="DY91" s="1269"/>
      <c r="DZ91" s="1269"/>
      <c r="EA91" s="1269"/>
      <c r="EB91" s="1269"/>
      <c r="EC91" s="1269"/>
      <c r="ED91" s="1269"/>
      <c r="EE91" s="1269"/>
      <c r="EF91" s="1269"/>
      <c r="EG91" s="1269"/>
      <c r="EH91" s="1269"/>
      <c r="EI91" s="1269"/>
      <c r="EJ91" s="1269"/>
      <c r="EK91" s="1269"/>
      <c r="EL91" s="1269"/>
      <c r="EM91" s="1269"/>
      <c r="EN91" s="1269"/>
      <c r="EO91" s="1293"/>
      <c r="EP91" s="1294"/>
      <c r="EQ91" s="1220"/>
      <c r="ER91" s="1221"/>
      <c r="ES91" s="1221"/>
      <c r="ET91" s="1221"/>
      <c r="EU91" s="1221"/>
      <c r="EV91" s="1221"/>
      <c r="EW91" s="1221"/>
      <c r="EX91" s="1221"/>
      <c r="EY91" s="1221"/>
      <c r="EZ91" s="1221"/>
      <c r="FA91" s="1221"/>
      <c r="FB91" s="1221"/>
      <c r="FC91" s="1221"/>
      <c r="FD91" s="1221"/>
      <c r="FE91" s="1221"/>
      <c r="FF91" s="1221"/>
      <c r="FG91" s="1296"/>
    </row>
    <row r="92" spans="1:163" ht="14.25" customHeight="1">
      <c r="A92" s="102"/>
      <c r="B92" s="1312"/>
      <c r="C92" s="1312"/>
      <c r="D92" s="1312"/>
      <c r="E92" s="1312"/>
      <c r="F92" s="1312"/>
      <c r="G92" s="1312"/>
      <c r="H92" s="1312"/>
      <c r="I92" s="1312"/>
      <c r="J92" s="1312"/>
      <c r="K92" s="1312"/>
      <c r="L92" s="1312"/>
      <c r="M92" s="1312"/>
      <c r="N92" s="1312"/>
      <c r="O92" s="1312"/>
      <c r="P92" s="1312"/>
      <c r="Q92" s="1312"/>
      <c r="R92" s="1312"/>
      <c r="S92" s="1312"/>
      <c r="T92" s="1312"/>
      <c r="U92" s="1312"/>
      <c r="V92" s="1312"/>
      <c r="W92" s="1312"/>
      <c r="X92" s="1312"/>
      <c r="Y92" s="1312"/>
      <c r="Z92" s="1312"/>
      <c r="AA92" s="1312"/>
      <c r="AB92" s="1313"/>
      <c r="AC92" s="1112"/>
      <c r="AD92" s="1113"/>
      <c r="AE92" s="1113"/>
      <c r="AF92" s="1113"/>
      <c r="AG92" s="1113"/>
      <c r="AH92" s="1113"/>
      <c r="AI92" s="1113"/>
      <c r="AJ92" s="1113"/>
      <c r="AK92" s="1113"/>
      <c r="AL92" s="1113"/>
      <c r="AM92" s="1113"/>
      <c r="AN92" s="1113"/>
      <c r="AO92" s="1241"/>
      <c r="AP92" s="1213" t="s">
        <v>122</v>
      </c>
      <c r="AQ92" s="1095"/>
      <c r="AR92" s="1095"/>
      <c r="AS92" s="1095"/>
      <c r="AT92" s="1095"/>
      <c r="AU92" s="1095"/>
      <c r="AV92" s="1096" t="s">
        <v>352</v>
      </c>
      <c r="AW92" s="1096"/>
      <c r="AX92" s="1096"/>
      <c r="AY92" s="1097" t="s">
        <v>226</v>
      </c>
      <c r="AZ92" s="1097"/>
      <c r="BA92" s="1097"/>
      <c r="BB92" s="1098"/>
      <c r="BC92" s="1301">
        <v>0</v>
      </c>
      <c r="BD92" s="1215"/>
      <c r="BE92" s="1215"/>
      <c r="BF92" s="1215"/>
      <c r="BG92" s="1215"/>
      <c r="BH92" s="1215"/>
      <c r="BI92" s="1215"/>
      <c r="BJ92" s="1215"/>
      <c r="BK92" s="1215"/>
      <c r="BL92" s="1215"/>
      <c r="BM92" s="1215"/>
      <c r="BN92" s="1215"/>
      <c r="BO92" s="1215"/>
      <c r="BP92" s="1215"/>
      <c r="BQ92" s="1215"/>
      <c r="BR92" s="1215"/>
      <c r="BS92" s="1216"/>
      <c r="BT92" s="1215">
        <v>0</v>
      </c>
      <c r="BU92" s="1215"/>
      <c r="BV92" s="1215"/>
      <c r="BW92" s="1215"/>
      <c r="BX92" s="1215"/>
      <c r="BY92" s="1215"/>
      <c r="BZ92" s="1215"/>
      <c r="CA92" s="1215"/>
      <c r="CB92" s="1215"/>
      <c r="CC92" s="1215"/>
      <c r="CD92" s="1215"/>
      <c r="CE92" s="1215"/>
      <c r="CF92" s="1215"/>
      <c r="CG92" s="1215"/>
      <c r="CH92" s="1215"/>
      <c r="CI92" s="1215"/>
      <c r="CJ92" s="1215"/>
      <c r="CK92" s="1215"/>
      <c r="CL92" s="1215"/>
      <c r="CM92" s="1215"/>
      <c r="CN92" s="1215"/>
      <c r="CO92" s="1215"/>
      <c r="CP92" s="1215"/>
      <c r="CQ92" s="1215"/>
      <c r="CR92" s="1216"/>
      <c r="CS92" s="1288" t="s">
        <v>55</v>
      </c>
      <c r="CT92" s="1288"/>
      <c r="CU92" s="1266">
        <v>0</v>
      </c>
      <c r="CV92" s="1266"/>
      <c r="CW92" s="1266"/>
      <c r="CX92" s="1266"/>
      <c r="CY92" s="1266"/>
      <c r="CZ92" s="1266"/>
      <c r="DA92" s="1266"/>
      <c r="DB92" s="1266"/>
      <c r="DC92" s="1266"/>
      <c r="DD92" s="1266"/>
      <c r="DE92" s="1266"/>
      <c r="DF92" s="1266"/>
      <c r="DG92" s="1266"/>
      <c r="DH92" s="1266"/>
      <c r="DI92" s="1266"/>
      <c r="DJ92" s="1266"/>
      <c r="DK92" s="1266"/>
      <c r="DL92" s="1266"/>
      <c r="DM92" s="1266"/>
      <c r="DN92" s="1266"/>
      <c r="DO92" s="1266"/>
      <c r="DP92" s="1291" t="s">
        <v>56</v>
      </c>
      <c r="DQ92" s="1291"/>
      <c r="DR92" s="1287" t="s">
        <v>55</v>
      </c>
      <c r="DS92" s="1288"/>
      <c r="DT92" s="1266">
        <v>0</v>
      </c>
      <c r="DU92" s="1266"/>
      <c r="DV92" s="1266"/>
      <c r="DW92" s="1266"/>
      <c r="DX92" s="1266"/>
      <c r="DY92" s="1266"/>
      <c r="DZ92" s="1266"/>
      <c r="EA92" s="1266"/>
      <c r="EB92" s="1266"/>
      <c r="EC92" s="1266"/>
      <c r="ED92" s="1266"/>
      <c r="EE92" s="1266"/>
      <c r="EF92" s="1266"/>
      <c r="EG92" s="1266"/>
      <c r="EH92" s="1266"/>
      <c r="EI92" s="1266"/>
      <c r="EJ92" s="1266"/>
      <c r="EK92" s="1266"/>
      <c r="EL92" s="1266"/>
      <c r="EM92" s="1266"/>
      <c r="EN92" s="1266"/>
      <c r="EO92" s="1291" t="s">
        <v>56</v>
      </c>
      <c r="EP92" s="1292"/>
      <c r="EQ92" s="1214">
        <v>0</v>
      </c>
      <c r="ER92" s="1215"/>
      <c r="ES92" s="1215"/>
      <c r="ET92" s="1215"/>
      <c r="EU92" s="1215"/>
      <c r="EV92" s="1215"/>
      <c r="EW92" s="1215"/>
      <c r="EX92" s="1215"/>
      <c r="EY92" s="1215"/>
      <c r="EZ92" s="1215"/>
      <c r="FA92" s="1215"/>
      <c r="FB92" s="1215"/>
      <c r="FC92" s="1215"/>
      <c r="FD92" s="1215"/>
      <c r="FE92" s="1215"/>
      <c r="FF92" s="1215"/>
      <c r="FG92" s="1295"/>
    </row>
    <row r="93" spans="1:163" ht="3.95" customHeight="1">
      <c r="A93" s="103"/>
      <c r="B93" s="1314"/>
      <c r="C93" s="1314"/>
      <c r="D93" s="1314"/>
      <c r="E93" s="1314"/>
      <c r="F93" s="1314"/>
      <c r="G93" s="1314"/>
      <c r="H93" s="1314"/>
      <c r="I93" s="1314"/>
      <c r="J93" s="1314"/>
      <c r="K93" s="1314"/>
      <c r="L93" s="1314"/>
      <c r="M93" s="1314"/>
      <c r="N93" s="1314"/>
      <c r="O93" s="1314"/>
      <c r="P93" s="1314"/>
      <c r="Q93" s="1314"/>
      <c r="R93" s="1314"/>
      <c r="S93" s="1314"/>
      <c r="T93" s="1314"/>
      <c r="U93" s="1314"/>
      <c r="V93" s="1314"/>
      <c r="W93" s="1314"/>
      <c r="X93" s="1314"/>
      <c r="Y93" s="1314"/>
      <c r="Z93" s="1314"/>
      <c r="AA93" s="1314"/>
      <c r="AB93" s="1315"/>
      <c r="AC93" s="1115"/>
      <c r="AD93" s="1116"/>
      <c r="AE93" s="1116"/>
      <c r="AF93" s="1116"/>
      <c r="AG93" s="1116"/>
      <c r="AH93" s="1116"/>
      <c r="AI93" s="1116"/>
      <c r="AJ93" s="1116"/>
      <c r="AK93" s="1116"/>
      <c r="AL93" s="1116"/>
      <c r="AM93" s="1116"/>
      <c r="AN93" s="1116"/>
      <c r="AO93" s="1242"/>
      <c r="AP93" s="118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6"/>
      <c r="BC93" s="1302"/>
      <c r="BD93" s="1221"/>
      <c r="BE93" s="1221"/>
      <c r="BF93" s="1221"/>
      <c r="BG93" s="1221"/>
      <c r="BH93" s="1221"/>
      <c r="BI93" s="1221"/>
      <c r="BJ93" s="1221"/>
      <c r="BK93" s="1221"/>
      <c r="BL93" s="1221"/>
      <c r="BM93" s="1221"/>
      <c r="BN93" s="1221"/>
      <c r="BO93" s="1221"/>
      <c r="BP93" s="1221"/>
      <c r="BQ93" s="1221"/>
      <c r="BR93" s="1221"/>
      <c r="BS93" s="1222"/>
      <c r="BT93" s="1221"/>
      <c r="BU93" s="1221"/>
      <c r="BV93" s="1221"/>
      <c r="BW93" s="1221"/>
      <c r="BX93" s="1221"/>
      <c r="BY93" s="1221"/>
      <c r="BZ93" s="1221"/>
      <c r="CA93" s="1221"/>
      <c r="CB93" s="1221"/>
      <c r="CC93" s="1221"/>
      <c r="CD93" s="1221"/>
      <c r="CE93" s="1221"/>
      <c r="CF93" s="1221"/>
      <c r="CG93" s="1221"/>
      <c r="CH93" s="1221"/>
      <c r="CI93" s="1221"/>
      <c r="CJ93" s="1221"/>
      <c r="CK93" s="1221"/>
      <c r="CL93" s="1221"/>
      <c r="CM93" s="1221"/>
      <c r="CN93" s="1221"/>
      <c r="CO93" s="1221"/>
      <c r="CP93" s="1221"/>
      <c r="CQ93" s="1221"/>
      <c r="CR93" s="1222"/>
      <c r="CS93" s="1290"/>
      <c r="CT93" s="1290"/>
      <c r="CU93" s="1269"/>
      <c r="CV93" s="1269"/>
      <c r="CW93" s="1269"/>
      <c r="CX93" s="1269"/>
      <c r="CY93" s="1269"/>
      <c r="CZ93" s="1269"/>
      <c r="DA93" s="1269"/>
      <c r="DB93" s="1269"/>
      <c r="DC93" s="1269"/>
      <c r="DD93" s="1269"/>
      <c r="DE93" s="1269"/>
      <c r="DF93" s="1269"/>
      <c r="DG93" s="1269"/>
      <c r="DH93" s="1269"/>
      <c r="DI93" s="1269"/>
      <c r="DJ93" s="1269"/>
      <c r="DK93" s="1269"/>
      <c r="DL93" s="1269"/>
      <c r="DM93" s="1269"/>
      <c r="DN93" s="1269"/>
      <c r="DO93" s="1269"/>
      <c r="DP93" s="1293"/>
      <c r="DQ93" s="1293"/>
      <c r="DR93" s="1289"/>
      <c r="DS93" s="1290"/>
      <c r="DT93" s="1269"/>
      <c r="DU93" s="1269"/>
      <c r="DV93" s="1269"/>
      <c r="DW93" s="1269"/>
      <c r="DX93" s="1269"/>
      <c r="DY93" s="1269"/>
      <c r="DZ93" s="1269"/>
      <c r="EA93" s="1269"/>
      <c r="EB93" s="1269"/>
      <c r="EC93" s="1269"/>
      <c r="ED93" s="1269"/>
      <c r="EE93" s="1269"/>
      <c r="EF93" s="1269"/>
      <c r="EG93" s="1269"/>
      <c r="EH93" s="1269"/>
      <c r="EI93" s="1269"/>
      <c r="EJ93" s="1269"/>
      <c r="EK93" s="1269"/>
      <c r="EL93" s="1269"/>
      <c r="EM93" s="1269"/>
      <c r="EN93" s="1269"/>
      <c r="EO93" s="1293"/>
      <c r="EP93" s="1294"/>
      <c r="EQ93" s="1220"/>
      <c r="ER93" s="1221"/>
      <c r="ES93" s="1221"/>
      <c r="ET93" s="1221"/>
      <c r="EU93" s="1221"/>
      <c r="EV93" s="1221"/>
      <c r="EW93" s="1221"/>
      <c r="EX93" s="1221"/>
      <c r="EY93" s="1221"/>
      <c r="EZ93" s="1221"/>
      <c r="FA93" s="1221"/>
      <c r="FB93" s="1221"/>
      <c r="FC93" s="1221"/>
      <c r="FD93" s="1221"/>
      <c r="FE93" s="1221"/>
      <c r="FF93" s="1221"/>
      <c r="FG93" s="1296"/>
    </row>
    <row r="94" spans="1:163" ht="14.25" customHeight="1">
      <c r="A94" s="103"/>
      <c r="B94" s="1124" t="s">
        <v>240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124"/>
      <c r="T94" s="1124"/>
      <c r="U94" s="1124"/>
      <c r="V94" s="1124"/>
      <c r="W94" s="1124"/>
      <c r="X94" s="1124"/>
      <c r="Y94" s="1124"/>
      <c r="Z94" s="1124"/>
      <c r="AA94" s="1124"/>
      <c r="AB94" s="1125"/>
      <c r="AC94" s="1112"/>
      <c r="AD94" s="1113"/>
      <c r="AE94" s="1113"/>
      <c r="AF94" s="1113"/>
      <c r="AG94" s="1113"/>
      <c r="AH94" s="1113"/>
      <c r="AI94" s="1113"/>
      <c r="AJ94" s="1113"/>
      <c r="AK94" s="1113"/>
      <c r="AL94" s="1113"/>
      <c r="AM94" s="1113"/>
      <c r="AN94" s="1113"/>
      <c r="AO94" s="1241"/>
      <c r="AP94" s="1213" t="s">
        <v>122</v>
      </c>
      <c r="AQ94" s="1095"/>
      <c r="AR94" s="1095"/>
      <c r="AS94" s="1095"/>
      <c r="AT94" s="1095"/>
      <c r="AU94" s="1095"/>
      <c r="AV94" s="1096" t="s">
        <v>350</v>
      </c>
      <c r="AW94" s="1096"/>
      <c r="AX94" s="1096"/>
      <c r="AY94" s="1097" t="s">
        <v>227</v>
      </c>
      <c r="AZ94" s="1097"/>
      <c r="BA94" s="1097"/>
      <c r="BB94" s="1098"/>
      <c r="BC94" s="1301">
        <v>0</v>
      </c>
      <c r="BD94" s="1215"/>
      <c r="BE94" s="1215"/>
      <c r="BF94" s="1215"/>
      <c r="BG94" s="1215"/>
      <c r="BH94" s="1215"/>
      <c r="BI94" s="1215"/>
      <c r="BJ94" s="1215"/>
      <c r="BK94" s="1215"/>
      <c r="BL94" s="1215"/>
      <c r="BM94" s="1215"/>
      <c r="BN94" s="1215"/>
      <c r="BO94" s="1215"/>
      <c r="BP94" s="1215"/>
      <c r="BQ94" s="1215"/>
      <c r="BR94" s="1215"/>
      <c r="BS94" s="1216"/>
      <c r="BT94" s="1215">
        <v>0</v>
      </c>
      <c r="BU94" s="1215"/>
      <c r="BV94" s="1215"/>
      <c r="BW94" s="1215"/>
      <c r="BX94" s="1215"/>
      <c r="BY94" s="1215"/>
      <c r="BZ94" s="1215"/>
      <c r="CA94" s="1215"/>
      <c r="CB94" s="1215"/>
      <c r="CC94" s="1215"/>
      <c r="CD94" s="1215"/>
      <c r="CE94" s="1215"/>
      <c r="CF94" s="1215"/>
      <c r="CG94" s="1215"/>
      <c r="CH94" s="1215"/>
      <c r="CI94" s="1215"/>
      <c r="CJ94" s="1215"/>
      <c r="CK94" s="1215"/>
      <c r="CL94" s="1215"/>
      <c r="CM94" s="1215"/>
      <c r="CN94" s="1215"/>
      <c r="CO94" s="1215"/>
      <c r="CP94" s="1215"/>
      <c r="CQ94" s="1215"/>
      <c r="CR94" s="1216"/>
      <c r="CS94" s="1288" t="s">
        <v>55</v>
      </c>
      <c r="CT94" s="1288"/>
      <c r="CU94" s="1266">
        <v>0</v>
      </c>
      <c r="CV94" s="1266"/>
      <c r="CW94" s="1266"/>
      <c r="CX94" s="1266"/>
      <c r="CY94" s="1266"/>
      <c r="CZ94" s="1266"/>
      <c r="DA94" s="1266"/>
      <c r="DB94" s="1266"/>
      <c r="DC94" s="1266"/>
      <c r="DD94" s="1266"/>
      <c r="DE94" s="1266"/>
      <c r="DF94" s="1266"/>
      <c r="DG94" s="1266"/>
      <c r="DH94" s="1266"/>
      <c r="DI94" s="1266"/>
      <c r="DJ94" s="1266"/>
      <c r="DK94" s="1266"/>
      <c r="DL94" s="1266"/>
      <c r="DM94" s="1266"/>
      <c r="DN94" s="1266"/>
      <c r="DO94" s="1266"/>
      <c r="DP94" s="1291" t="s">
        <v>56</v>
      </c>
      <c r="DQ94" s="1291"/>
      <c r="DR94" s="1287" t="s">
        <v>55</v>
      </c>
      <c r="DS94" s="1288"/>
      <c r="DT94" s="1266">
        <v>0</v>
      </c>
      <c r="DU94" s="1266"/>
      <c r="DV94" s="1266"/>
      <c r="DW94" s="1266"/>
      <c r="DX94" s="1266"/>
      <c r="DY94" s="1266"/>
      <c r="DZ94" s="1266"/>
      <c r="EA94" s="1266"/>
      <c r="EB94" s="1266"/>
      <c r="EC94" s="1266"/>
      <c r="ED94" s="1266"/>
      <c r="EE94" s="1266"/>
      <c r="EF94" s="1266"/>
      <c r="EG94" s="1266"/>
      <c r="EH94" s="1266"/>
      <c r="EI94" s="1266"/>
      <c r="EJ94" s="1266"/>
      <c r="EK94" s="1266"/>
      <c r="EL94" s="1266"/>
      <c r="EM94" s="1266"/>
      <c r="EN94" s="1266"/>
      <c r="EO94" s="1291" t="s">
        <v>56</v>
      </c>
      <c r="EP94" s="1292"/>
      <c r="EQ94" s="1214">
        <v>0</v>
      </c>
      <c r="ER94" s="1215"/>
      <c r="ES94" s="1215"/>
      <c r="ET94" s="1215"/>
      <c r="EU94" s="1215"/>
      <c r="EV94" s="1215"/>
      <c r="EW94" s="1215"/>
      <c r="EX94" s="1215"/>
      <c r="EY94" s="1215"/>
      <c r="EZ94" s="1215"/>
      <c r="FA94" s="1215"/>
      <c r="FB94" s="1215"/>
      <c r="FC94" s="1215"/>
      <c r="FD94" s="1215"/>
      <c r="FE94" s="1215"/>
      <c r="FF94" s="1215"/>
      <c r="FG94" s="1295"/>
    </row>
    <row r="95" spans="1:163" ht="3.95" customHeight="1">
      <c r="A95" s="107"/>
      <c r="B95" s="1310"/>
      <c r="C95" s="1310"/>
      <c r="D95" s="1310"/>
      <c r="E95" s="1310"/>
      <c r="F95" s="1310"/>
      <c r="G95" s="1310"/>
      <c r="H95" s="1310"/>
      <c r="I95" s="1310"/>
      <c r="J95" s="1310"/>
      <c r="K95" s="1310"/>
      <c r="L95" s="1310"/>
      <c r="M95" s="1310"/>
      <c r="N95" s="1310"/>
      <c r="O95" s="1310"/>
      <c r="P95" s="1310"/>
      <c r="Q95" s="1310"/>
      <c r="R95" s="1310"/>
      <c r="S95" s="1310"/>
      <c r="T95" s="1310"/>
      <c r="U95" s="1310"/>
      <c r="V95" s="1310"/>
      <c r="W95" s="1310"/>
      <c r="X95" s="1310"/>
      <c r="Y95" s="1310"/>
      <c r="Z95" s="1310"/>
      <c r="AA95" s="1310"/>
      <c r="AB95" s="1311"/>
      <c r="AC95" s="1115"/>
      <c r="AD95" s="1116"/>
      <c r="AE95" s="1116"/>
      <c r="AF95" s="1116"/>
      <c r="AG95" s="1116"/>
      <c r="AH95" s="1116"/>
      <c r="AI95" s="1116"/>
      <c r="AJ95" s="1116"/>
      <c r="AK95" s="1116"/>
      <c r="AL95" s="1116"/>
      <c r="AM95" s="1116"/>
      <c r="AN95" s="1116"/>
      <c r="AO95" s="1242"/>
      <c r="AP95" s="118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6"/>
      <c r="BC95" s="1302"/>
      <c r="BD95" s="1221"/>
      <c r="BE95" s="1221"/>
      <c r="BF95" s="1221"/>
      <c r="BG95" s="1221"/>
      <c r="BH95" s="1221"/>
      <c r="BI95" s="1221"/>
      <c r="BJ95" s="1221"/>
      <c r="BK95" s="1221"/>
      <c r="BL95" s="1221"/>
      <c r="BM95" s="1221"/>
      <c r="BN95" s="1221"/>
      <c r="BO95" s="1221"/>
      <c r="BP95" s="1221"/>
      <c r="BQ95" s="1221"/>
      <c r="BR95" s="1221"/>
      <c r="BS95" s="1222"/>
      <c r="BT95" s="1221"/>
      <c r="BU95" s="1221"/>
      <c r="BV95" s="1221"/>
      <c r="BW95" s="1221"/>
      <c r="BX95" s="1221"/>
      <c r="BY95" s="1221"/>
      <c r="BZ95" s="1221"/>
      <c r="CA95" s="1221"/>
      <c r="CB95" s="1221"/>
      <c r="CC95" s="1221"/>
      <c r="CD95" s="1221"/>
      <c r="CE95" s="1221"/>
      <c r="CF95" s="1221"/>
      <c r="CG95" s="1221"/>
      <c r="CH95" s="1221"/>
      <c r="CI95" s="1221"/>
      <c r="CJ95" s="1221"/>
      <c r="CK95" s="1221"/>
      <c r="CL95" s="1221"/>
      <c r="CM95" s="1221"/>
      <c r="CN95" s="1221"/>
      <c r="CO95" s="1221"/>
      <c r="CP95" s="1221"/>
      <c r="CQ95" s="1221"/>
      <c r="CR95" s="1222"/>
      <c r="CS95" s="1290"/>
      <c r="CT95" s="1290"/>
      <c r="CU95" s="1269"/>
      <c r="CV95" s="1269"/>
      <c r="CW95" s="1269"/>
      <c r="CX95" s="1269"/>
      <c r="CY95" s="1269"/>
      <c r="CZ95" s="1269"/>
      <c r="DA95" s="1269"/>
      <c r="DB95" s="1269"/>
      <c r="DC95" s="1269"/>
      <c r="DD95" s="1269"/>
      <c r="DE95" s="1269"/>
      <c r="DF95" s="1269"/>
      <c r="DG95" s="1269"/>
      <c r="DH95" s="1269"/>
      <c r="DI95" s="1269"/>
      <c r="DJ95" s="1269"/>
      <c r="DK95" s="1269"/>
      <c r="DL95" s="1269"/>
      <c r="DM95" s="1269"/>
      <c r="DN95" s="1269"/>
      <c r="DO95" s="1269"/>
      <c r="DP95" s="1293"/>
      <c r="DQ95" s="1293"/>
      <c r="DR95" s="1289"/>
      <c r="DS95" s="1290"/>
      <c r="DT95" s="1269"/>
      <c r="DU95" s="1269"/>
      <c r="DV95" s="1269"/>
      <c r="DW95" s="1269"/>
      <c r="DX95" s="1269"/>
      <c r="DY95" s="1269"/>
      <c r="DZ95" s="1269"/>
      <c r="EA95" s="1269"/>
      <c r="EB95" s="1269"/>
      <c r="EC95" s="1269"/>
      <c r="ED95" s="1269"/>
      <c r="EE95" s="1269"/>
      <c r="EF95" s="1269"/>
      <c r="EG95" s="1269"/>
      <c r="EH95" s="1269"/>
      <c r="EI95" s="1269"/>
      <c r="EJ95" s="1269"/>
      <c r="EK95" s="1269"/>
      <c r="EL95" s="1269"/>
      <c r="EM95" s="1269"/>
      <c r="EN95" s="1269"/>
      <c r="EO95" s="1293"/>
      <c r="EP95" s="1294"/>
      <c r="EQ95" s="1220"/>
      <c r="ER95" s="1221"/>
      <c r="ES95" s="1221"/>
      <c r="ET95" s="1221"/>
      <c r="EU95" s="1221"/>
      <c r="EV95" s="1221"/>
      <c r="EW95" s="1221"/>
      <c r="EX95" s="1221"/>
      <c r="EY95" s="1221"/>
      <c r="EZ95" s="1221"/>
      <c r="FA95" s="1221"/>
      <c r="FB95" s="1221"/>
      <c r="FC95" s="1221"/>
      <c r="FD95" s="1221"/>
      <c r="FE95" s="1221"/>
      <c r="FF95" s="1221"/>
      <c r="FG95" s="1296"/>
    </row>
    <row r="96" spans="1:163" s="257" customFormat="1" ht="24.95" customHeight="1">
      <c r="A96" s="108"/>
      <c r="B96" s="1318" t="s">
        <v>229</v>
      </c>
      <c r="C96" s="1318"/>
      <c r="D96" s="1318"/>
      <c r="E96" s="1318"/>
      <c r="F96" s="1318"/>
      <c r="G96" s="1318"/>
      <c r="H96" s="1318"/>
      <c r="I96" s="1318"/>
      <c r="J96" s="1318"/>
      <c r="K96" s="1318"/>
      <c r="L96" s="1318"/>
      <c r="M96" s="1318"/>
      <c r="N96" s="1318"/>
      <c r="O96" s="1318"/>
      <c r="P96" s="1318"/>
      <c r="Q96" s="1318"/>
      <c r="R96" s="1318"/>
      <c r="S96" s="1318"/>
      <c r="T96" s="1318"/>
      <c r="U96" s="1318"/>
      <c r="V96" s="1318"/>
      <c r="W96" s="1318"/>
      <c r="X96" s="1318"/>
      <c r="Y96" s="1318"/>
      <c r="Z96" s="1318"/>
      <c r="AA96" s="1318"/>
      <c r="AB96" s="1319"/>
      <c r="AC96" s="1147"/>
      <c r="AD96" s="1148"/>
      <c r="AE96" s="1148"/>
      <c r="AF96" s="1148"/>
      <c r="AG96" s="1148"/>
      <c r="AH96" s="1148"/>
      <c r="AI96" s="1148"/>
      <c r="AJ96" s="1148"/>
      <c r="AK96" s="1148"/>
      <c r="AL96" s="1148"/>
      <c r="AM96" s="1148"/>
      <c r="AN96" s="1148"/>
      <c r="AO96" s="1259"/>
      <c r="AP96" s="430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  <c r="BB96" s="1176"/>
      <c r="BC96" s="1301">
        <v>0</v>
      </c>
      <c r="BD96" s="1215"/>
      <c r="BE96" s="1215"/>
      <c r="BF96" s="1215"/>
      <c r="BG96" s="1215"/>
      <c r="BH96" s="1215"/>
      <c r="BI96" s="1215"/>
      <c r="BJ96" s="1215"/>
      <c r="BK96" s="1215"/>
      <c r="BL96" s="1215"/>
      <c r="BM96" s="1215"/>
      <c r="BN96" s="1215"/>
      <c r="BO96" s="1215"/>
      <c r="BP96" s="1215"/>
      <c r="BQ96" s="1215"/>
      <c r="BR96" s="1215"/>
      <c r="BS96" s="1216"/>
      <c r="BT96" s="1215">
        <v>0</v>
      </c>
      <c r="BU96" s="1215"/>
      <c r="BV96" s="1215"/>
      <c r="BW96" s="1215"/>
      <c r="BX96" s="1215"/>
      <c r="BY96" s="1215"/>
      <c r="BZ96" s="1215"/>
      <c r="CA96" s="1215"/>
      <c r="CB96" s="1215"/>
      <c r="CC96" s="1215"/>
      <c r="CD96" s="1215"/>
      <c r="CE96" s="1215"/>
      <c r="CF96" s="1215"/>
      <c r="CG96" s="1215"/>
      <c r="CH96" s="1215"/>
      <c r="CI96" s="1215"/>
      <c r="CJ96" s="1215"/>
      <c r="CK96" s="1215"/>
      <c r="CL96" s="1215"/>
      <c r="CM96" s="1215"/>
      <c r="CN96" s="1215"/>
      <c r="CO96" s="1215"/>
      <c r="CP96" s="1215"/>
      <c r="CQ96" s="1215"/>
      <c r="CR96" s="1216"/>
      <c r="CS96" s="1215">
        <v>0</v>
      </c>
      <c r="CT96" s="1215"/>
      <c r="CU96" s="1215"/>
      <c r="CV96" s="1215"/>
      <c r="CW96" s="1215"/>
      <c r="CX96" s="1215"/>
      <c r="CY96" s="1215"/>
      <c r="CZ96" s="1215"/>
      <c r="DA96" s="1215"/>
      <c r="DB96" s="1215"/>
      <c r="DC96" s="1215"/>
      <c r="DD96" s="1215"/>
      <c r="DE96" s="1215"/>
      <c r="DF96" s="1215"/>
      <c r="DG96" s="1215"/>
      <c r="DH96" s="1215"/>
      <c r="DI96" s="1215"/>
      <c r="DJ96" s="1215"/>
      <c r="DK96" s="1215"/>
      <c r="DL96" s="1215"/>
      <c r="DM96" s="1215"/>
      <c r="DN96" s="1215"/>
      <c r="DO96" s="1215"/>
      <c r="DP96" s="1215"/>
      <c r="DQ96" s="1215"/>
      <c r="DR96" s="1316" t="s">
        <v>55</v>
      </c>
      <c r="DS96" s="1317"/>
      <c r="DT96" s="1224">
        <v>0</v>
      </c>
      <c r="DU96" s="1224"/>
      <c r="DV96" s="1224"/>
      <c r="DW96" s="1224"/>
      <c r="DX96" s="1224"/>
      <c r="DY96" s="1224"/>
      <c r="DZ96" s="1224"/>
      <c r="EA96" s="1224"/>
      <c r="EB96" s="1224"/>
      <c r="EC96" s="1224"/>
      <c r="ED96" s="1224"/>
      <c r="EE96" s="1224"/>
      <c r="EF96" s="1224"/>
      <c r="EG96" s="1224"/>
      <c r="EH96" s="1224"/>
      <c r="EI96" s="1224"/>
      <c r="EJ96" s="1224"/>
      <c r="EK96" s="1224"/>
      <c r="EL96" s="1224"/>
      <c r="EM96" s="1224"/>
      <c r="EN96" s="1224"/>
      <c r="EO96" s="1318" t="s">
        <v>56</v>
      </c>
      <c r="EP96" s="1319"/>
      <c r="EQ96" s="1214">
        <v>0</v>
      </c>
      <c r="ER96" s="1215"/>
      <c r="ES96" s="1215"/>
      <c r="ET96" s="1215"/>
      <c r="EU96" s="1215"/>
      <c r="EV96" s="1215"/>
      <c r="EW96" s="1215"/>
      <c r="EX96" s="1215"/>
      <c r="EY96" s="1215"/>
      <c r="EZ96" s="1215"/>
      <c r="FA96" s="1215"/>
      <c r="FB96" s="1215"/>
      <c r="FC96" s="1215"/>
      <c r="FD96" s="1215"/>
      <c r="FE96" s="1215"/>
      <c r="FF96" s="1215"/>
      <c r="FG96" s="1295"/>
    </row>
    <row r="97" spans="1:163" ht="18" customHeight="1">
      <c r="A97" s="102"/>
      <c r="B97" s="1297" t="s">
        <v>248</v>
      </c>
      <c r="C97" s="1297"/>
      <c r="D97" s="1297"/>
      <c r="E97" s="1297"/>
      <c r="F97" s="1297"/>
      <c r="G97" s="1297"/>
      <c r="H97" s="1297"/>
      <c r="I97" s="1297"/>
      <c r="J97" s="1297"/>
      <c r="K97" s="1297"/>
      <c r="L97" s="1297"/>
      <c r="M97" s="1297"/>
      <c r="N97" s="1297"/>
      <c r="O97" s="1297"/>
      <c r="P97" s="1297"/>
      <c r="Q97" s="1297"/>
      <c r="R97" s="1297"/>
      <c r="S97" s="1297"/>
      <c r="T97" s="1297"/>
      <c r="U97" s="1297"/>
      <c r="V97" s="1297"/>
      <c r="W97" s="1297"/>
      <c r="X97" s="1297"/>
      <c r="Y97" s="1297"/>
      <c r="Z97" s="1297"/>
      <c r="AA97" s="1297"/>
      <c r="AB97" s="1298"/>
      <c r="AC97" s="1112">
        <v>5180</v>
      </c>
      <c r="AD97" s="1113"/>
      <c r="AE97" s="1113"/>
      <c r="AF97" s="1113"/>
      <c r="AG97" s="1113"/>
      <c r="AH97" s="1113"/>
      <c r="AI97" s="1113"/>
      <c r="AJ97" s="1113"/>
      <c r="AK97" s="1113"/>
      <c r="AL97" s="1113"/>
      <c r="AM97" s="1113"/>
      <c r="AN97" s="1113"/>
      <c r="AO97" s="1241"/>
      <c r="AP97" s="1213" t="s">
        <v>122</v>
      </c>
      <c r="AQ97" s="1095"/>
      <c r="AR97" s="1095"/>
      <c r="AS97" s="1095"/>
      <c r="AT97" s="1095"/>
      <c r="AU97" s="1095"/>
      <c r="AV97" s="1096" t="s">
        <v>352</v>
      </c>
      <c r="AW97" s="1096"/>
      <c r="AX97" s="1096"/>
      <c r="AY97" s="1097" t="s">
        <v>226</v>
      </c>
      <c r="AZ97" s="1097"/>
      <c r="BA97" s="1097"/>
      <c r="BB97" s="1098"/>
      <c r="BC97" s="1301">
        <v>0</v>
      </c>
      <c r="BD97" s="1215"/>
      <c r="BE97" s="1215"/>
      <c r="BF97" s="1215"/>
      <c r="BG97" s="1215"/>
      <c r="BH97" s="1215"/>
      <c r="BI97" s="1215"/>
      <c r="BJ97" s="1215"/>
      <c r="BK97" s="1215"/>
      <c r="BL97" s="1215"/>
      <c r="BM97" s="1215"/>
      <c r="BN97" s="1215"/>
      <c r="BO97" s="1215"/>
      <c r="BP97" s="1215"/>
      <c r="BQ97" s="1215"/>
      <c r="BR97" s="1215"/>
      <c r="BS97" s="1216"/>
      <c r="BT97" s="1215">
        <v>0</v>
      </c>
      <c r="BU97" s="1215"/>
      <c r="BV97" s="1215"/>
      <c r="BW97" s="1215"/>
      <c r="BX97" s="1215"/>
      <c r="BY97" s="1215"/>
      <c r="BZ97" s="1215"/>
      <c r="CA97" s="1215"/>
      <c r="CB97" s="1215"/>
      <c r="CC97" s="1215"/>
      <c r="CD97" s="1215"/>
      <c r="CE97" s="1215"/>
      <c r="CF97" s="1215"/>
      <c r="CG97" s="1215"/>
      <c r="CH97" s="1215"/>
      <c r="CI97" s="1215"/>
      <c r="CJ97" s="1215"/>
      <c r="CK97" s="1215"/>
      <c r="CL97" s="1215"/>
      <c r="CM97" s="1215"/>
      <c r="CN97" s="1215"/>
      <c r="CO97" s="1215"/>
      <c r="CP97" s="1215"/>
      <c r="CQ97" s="1215"/>
      <c r="CR97" s="1216"/>
      <c r="CS97" s="1288" t="s">
        <v>55</v>
      </c>
      <c r="CT97" s="1288"/>
      <c r="CU97" s="1266">
        <v>0</v>
      </c>
      <c r="CV97" s="1266"/>
      <c r="CW97" s="1266"/>
      <c r="CX97" s="1266"/>
      <c r="CY97" s="1266"/>
      <c r="CZ97" s="1266"/>
      <c r="DA97" s="1266"/>
      <c r="DB97" s="1266"/>
      <c r="DC97" s="1266"/>
      <c r="DD97" s="1266"/>
      <c r="DE97" s="1266"/>
      <c r="DF97" s="1266"/>
      <c r="DG97" s="1266"/>
      <c r="DH97" s="1266"/>
      <c r="DI97" s="1266"/>
      <c r="DJ97" s="1266"/>
      <c r="DK97" s="1266"/>
      <c r="DL97" s="1266"/>
      <c r="DM97" s="1266"/>
      <c r="DN97" s="1266"/>
      <c r="DO97" s="1266"/>
      <c r="DP97" s="1291" t="s">
        <v>56</v>
      </c>
      <c r="DQ97" s="1291"/>
      <c r="DR97" s="1287" t="s">
        <v>55</v>
      </c>
      <c r="DS97" s="1288"/>
      <c r="DT97" s="1266">
        <v>0</v>
      </c>
      <c r="DU97" s="1266"/>
      <c r="DV97" s="1266"/>
      <c r="DW97" s="1266"/>
      <c r="DX97" s="1266"/>
      <c r="DY97" s="1266"/>
      <c r="DZ97" s="1266"/>
      <c r="EA97" s="1266"/>
      <c r="EB97" s="1266"/>
      <c r="EC97" s="1266"/>
      <c r="ED97" s="1266"/>
      <c r="EE97" s="1266"/>
      <c r="EF97" s="1266"/>
      <c r="EG97" s="1266"/>
      <c r="EH97" s="1266"/>
      <c r="EI97" s="1266"/>
      <c r="EJ97" s="1266"/>
      <c r="EK97" s="1266"/>
      <c r="EL97" s="1266"/>
      <c r="EM97" s="1266"/>
      <c r="EN97" s="1266"/>
      <c r="EO97" s="1291" t="s">
        <v>56</v>
      </c>
      <c r="EP97" s="1292"/>
      <c r="EQ97" s="1214">
        <v>0</v>
      </c>
      <c r="ER97" s="1215"/>
      <c r="ES97" s="1215"/>
      <c r="ET97" s="1215"/>
      <c r="EU97" s="1215"/>
      <c r="EV97" s="1215"/>
      <c r="EW97" s="1215"/>
      <c r="EX97" s="1215"/>
      <c r="EY97" s="1215"/>
      <c r="EZ97" s="1215"/>
      <c r="FA97" s="1215"/>
      <c r="FB97" s="1215"/>
      <c r="FC97" s="1215"/>
      <c r="FD97" s="1215"/>
      <c r="FE97" s="1215"/>
      <c r="FF97" s="1215"/>
      <c r="FG97" s="1295"/>
    </row>
    <row r="98" spans="1:163" ht="5.0999999999999996" customHeight="1">
      <c r="A98" s="103"/>
      <c r="B98" s="1299"/>
      <c r="C98" s="1299"/>
      <c r="D98" s="1299"/>
      <c r="E98" s="1299"/>
      <c r="F98" s="1299"/>
      <c r="G98" s="1299"/>
      <c r="H98" s="1299"/>
      <c r="I98" s="1299"/>
      <c r="J98" s="1299"/>
      <c r="K98" s="1299"/>
      <c r="L98" s="1299"/>
      <c r="M98" s="1299"/>
      <c r="N98" s="1299"/>
      <c r="O98" s="1299"/>
      <c r="P98" s="1299"/>
      <c r="Q98" s="1299"/>
      <c r="R98" s="1299"/>
      <c r="S98" s="1299"/>
      <c r="T98" s="1299"/>
      <c r="U98" s="1299"/>
      <c r="V98" s="1299"/>
      <c r="W98" s="1299"/>
      <c r="X98" s="1299"/>
      <c r="Y98" s="1299"/>
      <c r="Z98" s="1299"/>
      <c r="AA98" s="1299"/>
      <c r="AB98" s="1300"/>
      <c r="AC98" s="1115"/>
      <c r="AD98" s="1116"/>
      <c r="AE98" s="1116"/>
      <c r="AF98" s="1116"/>
      <c r="AG98" s="1116"/>
      <c r="AH98" s="1116"/>
      <c r="AI98" s="1116"/>
      <c r="AJ98" s="1116"/>
      <c r="AK98" s="1116"/>
      <c r="AL98" s="1116"/>
      <c r="AM98" s="1116"/>
      <c r="AN98" s="1116"/>
      <c r="AO98" s="1242"/>
      <c r="AP98" s="118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6"/>
      <c r="BC98" s="1302"/>
      <c r="BD98" s="1221"/>
      <c r="BE98" s="1221"/>
      <c r="BF98" s="1221"/>
      <c r="BG98" s="1221"/>
      <c r="BH98" s="1221"/>
      <c r="BI98" s="1221"/>
      <c r="BJ98" s="1221"/>
      <c r="BK98" s="1221"/>
      <c r="BL98" s="1221"/>
      <c r="BM98" s="1221"/>
      <c r="BN98" s="1221"/>
      <c r="BO98" s="1221"/>
      <c r="BP98" s="1221"/>
      <c r="BQ98" s="1221"/>
      <c r="BR98" s="1221"/>
      <c r="BS98" s="1222"/>
      <c r="BT98" s="1221"/>
      <c r="BU98" s="1221"/>
      <c r="BV98" s="1221"/>
      <c r="BW98" s="1221"/>
      <c r="BX98" s="1221"/>
      <c r="BY98" s="1221"/>
      <c r="BZ98" s="1221"/>
      <c r="CA98" s="1221"/>
      <c r="CB98" s="1221"/>
      <c r="CC98" s="1221"/>
      <c r="CD98" s="1221"/>
      <c r="CE98" s="1221"/>
      <c r="CF98" s="1221"/>
      <c r="CG98" s="1221"/>
      <c r="CH98" s="1221"/>
      <c r="CI98" s="1221"/>
      <c r="CJ98" s="1221"/>
      <c r="CK98" s="1221"/>
      <c r="CL98" s="1221"/>
      <c r="CM98" s="1221"/>
      <c r="CN98" s="1221"/>
      <c r="CO98" s="1221"/>
      <c r="CP98" s="1221"/>
      <c r="CQ98" s="1221"/>
      <c r="CR98" s="1222"/>
      <c r="CS98" s="1278"/>
      <c r="CT98" s="1278"/>
      <c r="CU98" s="1280"/>
      <c r="CV98" s="1280"/>
      <c r="CW98" s="1280"/>
      <c r="CX98" s="1280"/>
      <c r="CY98" s="1280"/>
      <c r="CZ98" s="1280"/>
      <c r="DA98" s="1280"/>
      <c r="DB98" s="1280"/>
      <c r="DC98" s="1280"/>
      <c r="DD98" s="1280"/>
      <c r="DE98" s="1280"/>
      <c r="DF98" s="1280"/>
      <c r="DG98" s="1280"/>
      <c r="DH98" s="1280"/>
      <c r="DI98" s="1280"/>
      <c r="DJ98" s="1280"/>
      <c r="DK98" s="1280"/>
      <c r="DL98" s="1280"/>
      <c r="DM98" s="1280"/>
      <c r="DN98" s="1280"/>
      <c r="DO98" s="1280"/>
      <c r="DP98" s="1282"/>
      <c r="DQ98" s="1282"/>
      <c r="DR98" s="1284"/>
      <c r="DS98" s="1278"/>
      <c r="DT98" s="1280"/>
      <c r="DU98" s="1280"/>
      <c r="DV98" s="1280"/>
      <c r="DW98" s="1280"/>
      <c r="DX98" s="1280"/>
      <c r="DY98" s="1280"/>
      <c r="DZ98" s="1280"/>
      <c r="EA98" s="1280"/>
      <c r="EB98" s="1280"/>
      <c r="EC98" s="1280"/>
      <c r="ED98" s="1280"/>
      <c r="EE98" s="1280"/>
      <c r="EF98" s="1280"/>
      <c r="EG98" s="1280"/>
      <c r="EH98" s="1280"/>
      <c r="EI98" s="1280"/>
      <c r="EJ98" s="1280"/>
      <c r="EK98" s="1280"/>
      <c r="EL98" s="1280"/>
      <c r="EM98" s="1280"/>
      <c r="EN98" s="1280"/>
      <c r="EO98" s="1282"/>
      <c r="EP98" s="1286"/>
      <c r="EQ98" s="1220"/>
      <c r="ER98" s="1221"/>
      <c r="ES98" s="1221"/>
      <c r="ET98" s="1221"/>
      <c r="EU98" s="1221"/>
      <c r="EV98" s="1221"/>
      <c r="EW98" s="1221"/>
      <c r="EX98" s="1221"/>
      <c r="EY98" s="1221"/>
      <c r="EZ98" s="1221"/>
      <c r="FA98" s="1221"/>
      <c r="FB98" s="1221"/>
      <c r="FC98" s="1221"/>
      <c r="FD98" s="1221"/>
      <c r="FE98" s="1221"/>
      <c r="FF98" s="1221"/>
      <c r="FG98" s="1296"/>
    </row>
    <row r="99" spans="1:163" ht="18" customHeight="1">
      <c r="A99" s="103"/>
      <c r="B99" s="1299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299"/>
      <c r="R99" s="1299"/>
      <c r="S99" s="1299"/>
      <c r="T99" s="1299"/>
      <c r="U99" s="1299"/>
      <c r="V99" s="1299"/>
      <c r="W99" s="1299"/>
      <c r="X99" s="1299"/>
      <c r="Y99" s="1299"/>
      <c r="Z99" s="1299"/>
      <c r="AA99" s="1299"/>
      <c r="AB99" s="1300"/>
      <c r="AC99" s="1112">
        <v>5190</v>
      </c>
      <c r="AD99" s="1113"/>
      <c r="AE99" s="1113"/>
      <c r="AF99" s="1113"/>
      <c r="AG99" s="1113"/>
      <c r="AH99" s="1113"/>
      <c r="AI99" s="1113"/>
      <c r="AJ99" s="1113"/>
      <c r="AK99" s="1113"/>
      <c r="AL99" s="1113"/>
      <c r="AM99" s="1113"/>
      <c r="AN99" s="1113"/>
      <c r="AO99" s="1241"/>
      <c r="AP99" s="1213" t="s">
        <v>122</v>
      </c>
      <c r="AQ99" s="1095"/>
      <c r="AR99" s="1095"/>
      <c r="AS99" s="1095"/>
      <c r="AT99" s="1095"/>
      <c r="AU99" s="1095"/>
      <c r="AV99" s="1096" t="s">
        <v>350</v>
      </c>
      <c r="AW99" s="1096"/>
      <c r="AX99" s="1096"/>
      <c r="AY99" s="1097" t="s">
        <v>227</v>
      </c>
      <c r="AZ99" s="1097"/>
      <c r="BA99" s="1097"/>
      <c r="BB99" s="1098"/>
      <c r="BC99" s="1301">
        <v>0</v>
      </c>
      <c r="BD99" s="1215"/>
      <c r="BE99" s="1215"/>
      <c r="BF99" s="1215"/>
      <c r="BG99" s="1215"/>
      <c r="BH99" s="1215"/>
      <c r="BI99" s="1215"/>
      <c r="BJ99" s="1215"/>
      <c r="BK99" s="1215"/>
      <c r="BL99" s="1215"/>
      <c r="BM99" s="1215"/>
      <c r="BN99" s="1215"/>
      <c r="BO99" s="1215"/>
      <c r="BP99" s="1215"/>
      <c r="BQ99" s="1215"/>
      <c r="BR99" s="1215"/>
      <c r="BS99" s="1216"/>
      <c r="BT99" s="1215">
        <v>0</v>
      </c>
      <c r="BU99" s="1215"/>
      <c r="BV99" s="1215"/>
      <c r="BW99" s="1215"/>
      <c r="BX99" s="1215"/>
      <c r="BY99" s="1215"/>
      <c r="BZ99" s="1215"/>
      <c r="CA99" s="1215"/>
      <c r="CB99" s="1215"/>
      <c r="CC99" s="1215"/>
      <c r="CD99" s="1215"/>
      <c r="CE99" s="1215"/>
      <c r="CF99" s="1215"/>
      <c r="CG99" s="1215"/>
      <c r="CH99" s="1215"/>
      <c r="CI99" s="1215"/>
      <c r="CJ99" s="1215"/>
      <c r="CK99" s="1215"/>
      <c r="CL99" s="1215"/>
      <c r="CM99" s="1215"/>
      <c r="CN99" s="1215"/>
      <c r="CO99" s="1215"/>
      <c r="CP99" s="1215"/>
      <c r="CQ99" s="1215"/>
      <c r="CR99" s="1216"/>
      <c r="CS99" s="1288" t="s">
        <v>55</v>
      </c>
      <c r="CT99" s="1288"/>
      <c r="CU99" s="1266">
        <v>0</v>
      </c>
      <c r="CV99" s="1266"/>
      <c r="CW99" s="1266"/>
      <c r="CX99" s="1266"/>
      <c r="CY99" s="1266"/>
      <c r="CZ99" s="1266"/>
      <c r="DA99" s="1266"/>
      <c r="DB99" s="1266"/>
      <c r="DC99" s="1266"/>
      <c r="DD99" s="1266"/>
      <c r="DE99" s="1266"/>
      <c r="DF99" s="1266"/>
      <c r="DG99" s="1266"/>
      <c r="DH99" s="1266"/>
      <c r="DI99" s="1266"/>
      <c r="DJ99" s="1266"/>
      <c r="DK99" s="1266"/>
      <c r="DL99" s="1266"/>
      <c r="DM99" s="1266"/>
      <c r="DN99" s="1266"/>
      <c r="DO99" s="1266"/>
      <c r="DP99" s="1291" t="s">
        <v>56</v>
      </c>
      <c r="DQ99" s="1291"/>
      <c r="DR99" s="1287" t="s">
        <v>55</v>
      </c>
      <c r="DS99" s="1288"/>
      <c r="DT99" s="1266">
        <v>0</v>
      </c>
      <c r="DU99" s="1266"/>
      <c r="DV99" s="1266"/>
      <c r="DW99" s="1266"/>
      <c r="DX99" s="1266"/>
      <c r="DY99" s="1266"/>
      <c r="DZ99" s="1266"/>
      <c r="EA99" s="1266"/>
      <c r="EB99" s="1266"/>
      <c r="EC99" s="1266"/>
      <c r="ED99" s="1266"/>
      <c r="EE99" s="1266"/>
      <c r="EF99" s="1266"/>
      <c r="EG99" s="1266"/>
      <c r="EH99" s="1266"/>
      <c r="EI99" s="1266"/>
      <c r="EJ99" s="1266"/>
      <c r="EK99" s="1266"/>
      <c r="EL99" s="1266"/>
      <c r="EM99" s="1266"/>
      <c r="EN99" s="1266"/>
      <c r="EO99" s="1291" t="s">
        <v>56</v>
      </c>
      <c r="EP99" s="1292"/>
      <c r="EQ99" s="1214">
        <v>0</v>
      </c>
      <c r="ER99" s="1215"/>
      <c r="ES99" s="1215"/>
      <c r="ET99" s="1215"/>
      <c r="EU99" s="1215"/>
      <c r="EV99" s="1215"/>
      <c r="EW99" s="1215"/>
      <c r="EX99" s="1215"/>
      <c r="EY99" s="1215"/>
      <c r="EZ99" s="1215"/>
      <c r="FA99" s="1215"/>
      <c r="FB99" s="1215"/>
      <c r="FC99" s="1215"/>
      <c r="FD99" s="1215"/>
      <c r="FE99" s="1215"/>
      <c r="FF99" s="1215"/>
      <c r="FG99" s="1295"/>
    </row>
    <row r="100" spans="1:163" ht="5.0999999999999996" customHeight="1">
      <c r="A100" s="107"/>
      <c r="B100" s="1303"/>
      <c r="C100" s="1303"/>
      <c r="D100" s="1303"/>
      <c r="E100" s="1303"/>
      <c r="F100" s="1303"/>
      <c r="G100" s="1303"/>
      <c r="H100" s="1303"/>
      <c r="I100" s="1303"/>
      <c r="J100" s="1303"/>
      <c r="K100" s="1303"/>
      <c r="L100" s="1303"/>
      <c r="M100" s="1303"/>
      <c r="N100" s="1303"/>
      <c r="O100" s="1303"/>
      <c r="P100" s="1303"/>
      <c r="Q100" s="1303"/>
      <c r="R100" s="1303"/>
      <c r="S100" s="1303"/>
      <c r="T100" s="1303"/>
      <c r="U100" s="1303"/>
      <c r="V100" s="1303"/>
      <c r="W100" s="1303"/>
      <c r="X100" s="1303"/>
      <c r="Y100" s="1303"/>
      <c r="Z100" s="1303"/>
      <c r="AA100" s="1303"/>
      <c r="AB100" s="1304"/>
      <c r="AC100" s="1115"/>
      <c r="AD100" s="1116"/>
      <c r="AE100" s="1116"/>
      <c r="AF100" s="1116"/>
      <c r="AG100" s="1116"/>
      <c r="AH100" s="1116"/>
      <c r="AI100" s="1116"/>
      <c r="AJ100" s="1116"/>
      <c r="AK100" s="1116"/>
      <c r="AL100" s="1116"/>
      <c r="AM100" s="1116"/>
      <c r="AN100" s="1116"/>
      <c r="AO100" s="1242"/>
      <c r="AP100" s="118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6"/>
      <c r="BC100" s="1302"/>
      <c r="BD100" s="1221"/>
      <c r="BE100" s="1221"/>
      <c r="BF100" s="1221"/>
      <c r="BG100" s="1221"/>
      <c r="BH100" s="1221"/>
      <c r="BI100" s="1221"/>
      <c r="BJ100" s="1221"/>
      <c r="BK100" s="1221"/>
      <c r="BL100" s="1221"/>
      <c r="BM100" s="1221"/>
      <c r="BN100" s="1221"/>
      <c r="BO100" s="1221"/>
      <c r="BP100" s="1221"/>
      <c r="BQ100" s="1221"/>
      <c r="BR100" s="1221"/>
      <c r="BS100" s="1222"/>
      <c r="BT100" s="1221"/>
      <c r="BU100" s="1221"/>
      <c r="BV100" s="1221"/>
      <c r="BW100" s="1221"/>
      <c r="BX100" s="1221"/>
      <c r="BY100" s="1221"/>
      <c r="BZ100" s="1221"/>
      <c r="CA100" s="1221"/>
      <c r="CB100" s="1221"/>
      <c r="CC100" s="1221"/>
      <c r="CD100" s="1221"/>
      <c r="CE100" s="1221"/>
      <c r="CF100" s="1221"/>
      <c r="CG100" s="1221"/>
      <c r="CH100" s="1221"/>
      <c r="CI100" s="1221"/>
      <c r="CJ100" s="1221"/>
      <c r="CK100" s="1221"/>
      <c r="CL100" s="1221"/>
      <c r="CM100" s="1221"/>
      <c r="CN100" s="1221"/>
      <c r="CO100" s="1221"/>
      <c r="CP100" s="1221"/>
      <c r="CQ100" s="1221"/>
      <c r="CR100" s="1222"/>
      <c r="CS100" s="1290"/>
      <c r="CT100" s="1290"/>
      <c r="CU100" s="1269"/>
      <c r="CV100" s="1269"/>
      <c r="CW100" s="1269"/>
      <c r="CX100" s="1269"/>
      <c r="CY100" s="1269"/>
      <c r="CZ100" s="1269"/>
      <c r="DA100" s="1269"/>
      <c r="DB100" s="1269"/>
      <c r="DC100" s="1269"/>
      <c r="DD100" s="1269"/>
      <c r="DE100" s="1269"/>
      <c r="DF100" s="1269"/>
      <c r="DG100" s="1269"/>
      <c r="DH100" s="1269"/>
      <c r="DI100" s="1269"/>
      <c r="DJ100" s="1269"/>
      <c r="DK100" s="1269"/>
      <c r="DL100" s="1269"/>
      <c r="DM100" s="1269"/>
      <c r="DN100" s="1269"/>
      <c r="DO100" s="1269"/>
      <c r="DP100" s="1293"/>
      <c r="DQ100" s="1293"/>
      <c r="DR100" s="1289"/>
      <c r="DS100" s="1290"/>
      <c r="DT100" s="1269"/>
      <c r="DU100" s="1269"/>
      <c r="DV100" s="1269"/>
      <c r="DW100" s="1269"/>
      <c r="DX100" s="1269"/>
      <c r="DY100" s="1269"/>
      <c r="DZ100" s="1269"/>
      <c r="EA100" s="1269"/>
      <c r="EB100" s="1269"/>
      <c r="EC100" s="1269"/>
      <c r="ED100" s="1269"/>
      <c r="EE100" s="1269"/>
      <c r="EF100" s="1269"/>
      <c r="EG100" s="1269"/>
      <c r="EH100" s="1269"/>
      <c r="EI100" s="1269"/>
      <c r="EJ100" s="1269"/>
      <c r="EK100" s="1269"/>
      <c r="EL100" s="1269"/>
      <c r="EM100" s="1269"/>
      <c r="EN100" s="1269"/>
      <c r="EO100" s="1293"/>
      <c r="EP100" s="1294"/>
      <c r="EQ100" s="1220"/>
      <c r="ER100" s="1221"/>
      <c r="ES100" s="1221"/>
      <c r="ET100" s="1221"/>
      <c r="EU100" s="1221"/>
      <c r="EV100" s="1221"/>
      <c r="EW100" s="1221"/>
      <c r="EX100" s="1221"/>
      <c r="EY100" s="1221"/>
      <c r="EZ100" s="1221"/>
      <c r="FA100" s="1221"/>
      <c r="FB100" s="1221"/>
      <c r="FC100" s="1221"/>
      <c r="FD100" s="1221"/>
      <c r="FE100" s="1221"/>
      <c r="FF100" s="1221"/>
      <c r="FG100" s="1296"/>
    </row>
    <row r="101" spans="1:163" ht="14.25" customHeight="1">
      <c r="A101" s="102"/>
      <c r="B101" s="1297" t="s">
        <v>136</v>
      </c>
      <c r="C101" s="1297"/>
      <c r="D101" s="1297"/>
      <c r="E101" s="1297"/>
      <c r="F101" s="1297"/>
      <c r="G101" s="1297"/>
      <c r="H101" s="1297"/>
      <c r="I101" s="1297"/>
      <c r="J101" s="1297"/>
      <c r="K101" s="1297"/>
      <c r="L101" s="1297"/>
      <c r="M101" s="1297"/>
      <c r="N101" s="1297"/>
      <c r="O101" s="1297"/>
      <c r="P101" s="1297"/>
      <c r="Q101" s="1297"/>
      <c r="R101" s="1297"/>
      <c r="S101" s="1297"/>
      <c r="T101" s="1297"/>
      <c r="U101" s="1297"/>
      <c r="V101" s="1297"/>
      <c r="W101" s="1297"/>
      <c r="X101" s="1297"/>
      <c r="Y101" s="1297"/>
      <c r="Z101" s="1297"/>
      <c r="AA101" s="1297"/>
      <c r="AB101" s="1298"/>
      <c r="AC101" s="1112"/>
      <c r="AD101" s="1113"/>
      <c r="AE101" s="1113"/>
      <c r="AF101" s="1113"/>
      <c r="AG101" s="1113"/>
      <c r="AH101" s="1113"/>
      <c r="AI101" s="1113"/>
      <c r="AJ101" s="1113"/>
      <c r="AK101" s="1113"/>
      <c r="AL101" s="1113"/>
      <c r="AM101" s="1113"/>
      <c r="AN101" s="1113"/>
      <c r="AO101" s="1241"/>
      <c r="AP101" s="1213" t="s">
        <v>122</v>
      </c>
      <c r="AQ101" s="1095"/>
      <c r="AR101" s="1095"/>
      <c r="AS101" s="1095"/>
      <c r="AT101" s="1095"/>
      <c r="AU101" s="1095"/>
      <c r="AV101" s="1096" t="s">
        <v>352</v>
      </c>
      <c r="AW101" s="1096"/>
      <c r="AX101" s="1096"/>
      <c r="AY101" s="1097" t="s">
        <v>226</v>
      </c>
      <c r="AZ101" s="1097"/>
      <c r="BA101" s="1097"/>
      <c r="BB101" s="1098"/>
      <c r="BC101" s="1301">
        <v>0</v>
      </c>
      <c r="BD101" s="1215"/>
      <c r="BE101" s="1215"/>
      <c r="BF101" s="1215"/>
      <c r="BG101" s="1215"/>
      <c r="BH101" s="1215"/>
      <c r="BI101" s="1215"/>
      <c r="BJ101" s="1215"/>
      <c r="BK101" s="1215"/>
      <c r="BL101" s="1215"/>
      <c r="BM101" s="1215"/>
      <c r="BN101" s="1215"/>
      <c r="BO101" s="1215"/>
      <c r="BP101" s="1215"/>
      <c r="BQ101" s="1215"/>
      <c r="BR101" s="1215"/>
      <c r="BS101" s="1216"/>
      <c r="BT101" s="1215">
        <v>0</v>
      </c>
      <c r="BU101" s="1215"/>
      <c r="BV101" s="1215"/>
      <c r="BW101" s="1215"/>
      <c r="BX101" s="1215"/>
      <c r="BY101" s="1215"/>
      <c r="BZ101" s="1215"/>
      <c r="CA101" s="1215"/>
      <c r="CB101" s="1215"/>
      <c r="CC101" s="1215"/>
      <c r="CD101" s="1215"/>
      <c r="CE101" s="1215"/>
      <c r="CF101" s="1215"/>
      <c r="CG101" s="1215"/>
      <c r="CH101" s="1215"/>
      <c r="CI101" s="1215"/>
      <c r="CJ101" s="1215"/>
      <c r="CK101" s="1215"/>
      <c r="CL101" s="1215"/>
      <c r="CM101" s="1215"/>
      <c r="CN101" s="1215"/>
      <c r="CO101" s="1215"/>
      <c r="CP101" s="1215"/>
      <c r="CQ101" s="1215"/>
      <c r="CR101" s="1216"/>
      <c r="CS101" s="1288" t="s">
        <v>55</v>
      </c>
      <c r="CT101" s="1288"/>
      <c r="CU101" s="1266">
        <v>0</v>
      </c>
      <c r="CV101" s="1266"/>
      <c r="CW101" s="1266"/>
      <c r="CX101" s="1266"/>
      <c r="CY101" s="1266"/>
      <c r="CZ101" s="1266"/>
      <c r="DA101" s="1266"/>
      <c r="DB101" s="1266"/>
      <c r="DC101" s="1266"/>
      <c r="DD101" s="1266"/>
      <c r="DE101" s="1266"/>
      <c r="DF101" s="1266"/>
      <c r="DG101" s="1266"/>
      <c r="DH101" s="1266"/>
      <c r="DI101" s="1266"/>
      <c r="DJ101" s="1266"/>
      <c r="DK101" s="1266"/>
      <c r="DL101" s="1266"/>
      <c r="DM101" s="1266"/>
      <c r="DN101" s="1266"/>
      <c r="DO101" s="1266"/>
      <c r="DP101" s="1291" t="s">
        <v>56</v>
      </c>
      <c r="DQ101" s="1291"/>
      <c r="DR101" s="1287" t="s">
        <v>55</v>
      </c>
      <c r="DS101" s="1288"/>
      <c r="DT101" s="1266">
        <v>0</v>
      </c>
      <c r="DU101" s="1266"/>
      <c r="DV101" s="1266"/>
      <c r="DW101" s="1266"/>
      <c r="DX101" s="1266"/>
      <c r="DY101" s="1266"/>
      <c r="DZ101" s="1266"/>
      <c r="EA101" s="1266"/>
      <c r="EB101" s="1266"/>
      <c r="EC101" s="1266"/>
      <c r="ED101" s="1266"/>
      <c r="EE101" s="1266"/>
      <c r="EF101" s="1266"/>
      <c r="EG101" s="1266"/>
      <c r="EH101" s="1266"/>
      <c r="EI101" s="1266"/>
      <c r="EJ101" s="1266"/>
      <c r="EK101" s="1266"/>
      <c r="EL101" s="1266"/>
      <c r="EM101" s="1266"/>
      <c r="EN101" s="1266"/>
      <c r="EO101" s="1291" t="s">
        <v>56</v>
      </c>
      <c r="EP101" s="1292"/>
      <c r="EQ101" s="1214">
        <v>0</v>
      </c>
      <c r="ER101" s="1215"/>
      <c r="ES101" s="1215"/>
      <c r="ET101" s="1215"/>
      <c r="EU101" s="1215"/>
      <c r="EV101" s="1215"/>
      <c r="EW101" s="1215"/>
      <c r="EX101" s="1215"/>
      <c r="EY101" s="1215"/>
      <c r="EZ101" s="1215"/>
      <c r="FA101" s="1215"/>
      <c r="FB101" s="1215"/>
      <c r="FC101" s="1215"/>
      <c r="FD101" s="1215"/>
      <c r="FE101" s="1215"/>
      <c r="FF101" s="1215"/>
      <c r="FG101" s="1295"/>
    </row>
    <row r="102" spans="1:163" ht="3.95" customHeight="1">
      <c r="A102" s="103"/>
      <c r="B102" s="1299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299"/>
      <c r="R102" s="1299"/>
      <c r="S102" s="1299"/>
      <c r="T102" s="1299"/>
      <c r="U102" s="1299"/>
      <c r="V102" s="1299"/>
      <c r="W102" s="1299"/>
      <c r="X102" s="1299"/>
      <c r="Y102" s="1299"/>
      <c r="Z102" s="1299"/>
      <c r="AA102" s="1299"/>
      <c r="AB102" s="1300"/>
      <c r="AC102" s="1115"/>
      <c r="AD102" s="1116"/>
      <c r="AE102" s="1116"/>
      <c r="AF102" s="1116"/>
      <c r="AG102" s="1116"/>
      <c r="AH102" s="1116"/>
      <c r="AI102" s="1116"/>
      <c r="AJ102" s="1116"/>
      <c r="AK102" s="1116"/>
      <c r="AL102" s="1116"/>
      <c r="AM102" s="1116"/>
      <c r="AN102" s="1116"/>
      <c r="AO102" s="1242"/>
      <c r="AP102" s="118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6"/>
      <c r="BC102" s="1302"/>
      <c r="BD102" s="1221"/>
      <c r="BE102" s="1221"/>
      <c r="BF102" s="1221"/>
      <c r="BG102" s="1221"/>
      <c r="BH102" s="1221"/>
      <c r="BI102" s="1221"/>
      <c r="BJ102" s="1221"/>
      <c r="BK102" s="1221"/>
      <c r="BL102" s="1221"/>
      <c r="BM102" s="1221"/>
      <c r="BN102" s="1221"/>
      <c r="BO102" s="1221"/>
      <c r="BP102" s="1221"/>
      <c r="BQ102" s="1221"/>
      <c r="BR102" s="1221"/>
      <c r="BS102" s="1222"/>
      <c r="BT102" s="1221"/>
      <c r="BU102" s="1221"/>
      <c r="BV102" s="1221"/>
      <c r="BW102" s="1221"/>
      <c r="BX102" s="1221"/>
      <c r="BY102" s="1221"/>
      <c r="BZ102" s="1221"/>
      <c r="CA102" s="1221"/>
      <c r="CB102" s="1221"/>
      <c r="CC102" s="1221"/>
      <c r="CD102" s="1221"/>
      <c r="CE102" s="1221"/>
      <c r="CF102" s="1221"/>
      <c r="CG102" s="1221"/>
      <c r="CH102" s="1221"/>
      <c r="CI102" s="1221"/>
      <c r="CJ102" s="1221"/>
      <c r="CK102" s="1221"/>
      <c r="CL102" s="1221"/>
      <c r="CM102" s="1221"/>
      <c r="CN102" s="1221"/>
      <c r="CO102" s="1221"/>
      <c r="CP102" s="1221"/>
      <c r="CQ102" s="1221"/>
      <c r="CR102" s="1222"/>
      <c r="CS102" s="1290"/>
      <c r="CT102" s="1290"/>
      <c r="CU102" s="1269"/>
      <c r="CV102" s="1269"/>
      <c r="CW102" s="1269"/>
      <c r="CX102" s="1269"/>
      <c r="CY102" s="1269"/>
      <c r="CZ102" s="1269"/>
      <c r="DA102" s="1269"/>
      <c r="DB102" s="1269"/>
      <c r="DC102" s="1269"/>
      <c r="DD102" s="1269"/>
      <c r="DE102" s="1269"/>
      <c r="DF102" s="1269"/>
      <c r="DG102" s="1269"/>
      <c r="DH102" s="1269"/>
      <c r="DI102" s="1269"/>
      <c r="DJ102" s="1269"/>
      <c r="DK102" s="1269"/>
      <c r="DL102" s="1269"/>
      <c r="DM102" s="1269"/>
      <c r="DN102" s="1269"/>
      <c r="DO102" s="1269"/>
      <c r="DP102" s="1293"/>
      <c r="DQ102" s="1293"/>
      <c r="DR102" s="1289"/>
      <c r="DS102" s="1290"/>
      <c r="DT102" s="1269"/>
      <c r="DU102" s="1269"/>
      <c r="DV102" s="1269"/>
      <c r="DW102" s="1269"/>
      <c r="DX102" s="1269"/>
      <c r="DY102" s="1269"/>
      <c r="DZ102" s="1269"/>
      <c r="EA102" s="1269"/>
      <c r="EB102" s="1269"/>
      <c r="EC102" s="1269"/>
      <c r="ED102" s="1269"/>
      <c r="EE102" s="1269"/>
      <c r="EF102" s="1269"/>
      <c r="EG102" s="1269"/>
      <c r="EH102" s="1269"/>
      <c r="EI102" s="1269"/>
      <c r="EJ102" s="1269"/>
      <c r="EK102" s="1269"/>
      <c r="EL102" s="1269"/>
      <c r="EM102" s="1269"/>
      <c r="EN102" s="1269"/>
      <c r="EO102" s="1293"/>
      <c r="EP102" s="1294"/>
      <c r="EQ102" s="1220"/>
      <c r="ER102" s="1221"/>
      <c r="ES102" s="1221"/>
      <c r="ET102" s="1221"/>
      <c r="EU102" s="1221"/>
      <c r="EV102" s="1221"/>
      <c r="EW102" s="1221"/>
      <c r="EX102" s="1221"/>
      <c r="EY102" s="1221"/>
      <c r="EZ102" s="1221"/>
      <c r="FA102" s="1221"/>
      <c r="FB102" s="1221"/>
      <c r="FC102" s="1221"/>
      <c r="FD102" s="1221"/>
      <c r="FE102" s="1221"/>
      <c r="FF102" s="1221"/>
      <c r="FG102" s="1296"/>
    </row>
    <row r="103" spans="1:163" ht="16.5" customHeight="1">
      <c r="A103" s="103"/>
      <c r="B103" s="1124" t="s">
        <v>240</v>
      </c>
      <c r="C103" s="1124"/>
      <c r="D103" s="1124"/>
      <c r="E103" s="1124"/>
      <c r="F103" s="1124"/>
      <c r="G103" s="1124"/>
      <c r="H103" s="1124"/>
      <c r="I103" s="1124"/>
      <c r="J103" s="1124"/>
      <c r="K103" s="1124"/>
      <c r="L103" s="1124"/>
      <c r="M103" s="1124"/>
      <c r="N103" s="1124"/>
      <c r="O103" s="1124"/>
      <c r="P103" s="1124"/>
      <c r="Q103" s="1124"/>
      <c r="R103" s="1124"/>
      <c r="S103" s="1124"/>
      <c r="T103" s="1124"/>
      <c r="U103" s="1124"/>
      <c r="V103" s="1124"/>
      <c r="W103" s="1124"/>
      <c r="X103" s="1124"/>
      <c r="Y103" s="1124"/>
      <c r="Z103" s="1124"/>
      <c r="AA103" s="1124"/>
      <c r="AB103" s="1125"/>
      <c r="AC103" s="1112"/>
      <c r="AD103" s="1113"/>
      <c r="AE103" s="1113"/>
      <c r="AF103" s="1113"/>
      <c r="AG103" s="1113"/>
      <c r="AH103" s="1113"/>
      <c r="AI103" s="1113"/>
      <c r="AJ103" s="1113"/>
      <c r="AK103" s="1113"/>
      <c r="AL103" s="1113"/>
      <c r="AM103" s="1113"/>
      <c r="AN103" s="1113"/>
      <c r="AO103" s="1241"/>
      <c r="AP103" s="1213" t="s">
        <v>122</v>
      </c>
      <c r="AQ103" s="1095"/>
      <c r="AR103" s="1095"/>
      <c r="AS103" s="1095"/>
      <c r="AT103" s="1095"/>
      <c r="AU103" s="1095"/>
      <c r="AV103" s="1096" t="s">
        <v>350</v>
      </c>
      <c r="AW103" s="1096"/>
      <c r="AX103" s="1096"/>
      <c r="AY103" s="1097" t="s">
        <v>227</v>
      </c>
      <c r="AZ103" s="1097"/>
      <c r="BA103" s="1097"/>
      <c r="BB103" s="1098"/>
      <c r="BC103" s="1301">
        <v>0</v>
      </c>
      <c r="BD103" s="1215"/>
      <c r="BE103" s="1215"/>
      <c r="BF103" s="1215"/>
      <c r="BG103" s="1215"/>
      <c r="BH103" s="1215"/>
      <c r="BI103" s="1215"/>
      <c r="BJ103" s="1215"/>
      <c r="BK103" s="1215"/>
      <c r="BL103" s="1215"/>
      <c r="BM103" s="1215"/>
      <c r="BN103" s="1215"/>
      <c r="BO103" s="1215"/>
      <c r="BP103" s="1215"/>
      <c r="BQ103" s="1215"/>
      <c r="BR103" s="1215"/>
      <c r="BS103" s="1216"/>
      <c r="BT103" s="1215">
        <v>0</v>
      </c>
      <c r="BU103" s="1215"/>
      <c r="BV103" s="1215"/>
      <c r="BW103" s="1215"/>
      <c r="BX103" s="1215"/>
      <c r="BY103" s="1215"/>
      <c r="BZ103" s="1215"/>
      <c r="CA103" s="1215"/>
      <c r="CB103" s="1215"/>
      <c r="CC103" s="1215"/>
      <c r="CD103" s="1215"/>
      <c r="CE103" s="1215"/>
      <c r="CF103" s="1215"/>
      <c r="CG103" s="1215"/>
      <c r="CH103" s="1215"/>
      <c r="CI103" s="1215"/>
      <c r="CJ103" s="1215"/>
      <c r="CK103" s="1215"/>
      <c r="CL103" s="1215"/>
      <c r="CM103" s="1215"/>
      <c r="CN103" s="1215"/>
      <c r="CO103" s="1215"/>
      <c r="CP103" s="1215"/>
      <c r="CQ103" s="1215"/>
      <c r="CR103" s="1216"/>
      <c r="CS103" s="1288" t="s">
        <v>55</v>
      </c>
      <c r="CT103" s="1288"/>
      <c r="CU103" s="1266">
        <v>0</v>
      </c>
      <c r="CV103" s="1266"/>
      <c r="CW103" s="1266"/>
      <c r="CX103" s="1266"/>
      <c r="CY103" s="1266"/>
      <c r="CZ103" s="1266"/>
      <c r="DA103" s="1266"/>
      <c r="DB103" s="1266"/>
      <c r="DC103" s="1266"/>
      <c r="DD103" s="1266"/>
      <c r="DE103" s="1266"/>
      <c r="DF103" s="1266"/>
      <c r="DG103" s="1266"/>
      <c r="DH103" s="1266"/>
      <c r="DI103" s="1266"/>
      <c r="DJ103" s="1266"/>
      <c r="DK103" s="1266"/>
      <c r="DL103" s="1266"/>
      <c r="DM103" s="1266"/>
      <c r="DN103" s="1266"/>
      <c r="DO103" s="1266"/>
      <c r="DP103" s="1291" t="s">
        <v>56</v>
      </c>
      <c r="DQ103" s="1291"/>
      <c r="DR103" s="1287" t="s">
        <v>55</v>
      </c>
      <c r="DS103" s="1288"/>
      <c r="DT103" s="1266">
        <v>0</v>
      </c>
      <c r="DU103" s="1266"/>
      <c r="DV103" s="1266"/>
      <c r="DW103" s="1266"/>
      <c r="DX103" s="1266"/>
      <c r="DY103" s="1266"/>
      <c r="DZ103" s="1266"/>
      <c r="EA103" s="1266"/>
      <c r="EB103" s="1266"/>
      <c r="EC103" s="1266"/>
      <c r="ED103" s="1266"/>
      <c r="EE103" s="1266"/>
      <c r="EF103" s="1266"/>
      <c r="EG103" s="1266"/>
      <c r="EH103" s="1266"/>
      <c r="EI103" s="1266"/>
      <c r="EJ103" s="1266"/>
      <c r="EK103" s="1266"/>
      <c r="EL103" s="1266"/>
      <c r="EM103" s="1266"/>
      <c r="EN103" s="1266"/>
      <c r="EO103" s="1291" t="s">
        <v>56</v>
      </c>
      <c r="EP103" s="1292"/>
      <c r="EQ103" s="1214">
        <v>0</v>
      </c>
      <c r="ER103" s="1215"/>
      <c r="ES103" s="1215"/>
      <c r="ET103" s="1215"/>
      <c r="EU103" s="1215"/>
      <c r="EV103" s="1215"/>
      <c r="EW103" s="1215"/>
      <c r="EX103" s="1215"/>
      <c r="EY103" s="1215"/>
      <c r="EZ103" s="1215"/>
      <c r="FA103" s="1215"/>
      <c r="FB103" s="1215"/>
      <c r="FC103" s="1215"/>
      <c r="FD103" s="1215"/>
      <c r="FE103" s="1215"/>
      <c r="FF103" s="1215"/>
      <c r="FG103" s="1295"/>
    </row>
    <row r="104" spans="1:163" ht="3.95" customHeight="1">
      <c r="A104" s="107"/>
      <c r="B104" s="1310"/>
      <c r="C104" s="1310"/>
      <c r="D104" s="1310"/>
      <c r="E104" s="1310"/>
      <c r="F104" s="1310"/>
      <c r="G104" s="1310"/>
      <c r="H104" s="1310"/>
      <c r="I104" s="1310"/>
      <c r="J104" s="1310"/>
      <c r="K104" s="1310"/>
      <c r="L104" s="1310"/>
      <c r="M104" s="1310"/>
      <c r="N104" s="1310"/>
      <c r="O104" s="1310"/>
      <c r="P104" s="1310"/>
      <c r="Q104" s="1310"/>
      <c r="R104" s="1310"/>
      <c r="S104" s="1310"/>
      <c r="T104" s="1310"/>
      <c r="U104" s="1310"/>
      <c r="V104" s="1310"/>
      <c r="W104" s="1310"/>
      <c r="X104" s="1310"/>
      <c r="Y104" s="1310"/>
      <c r="Z104" s="1310"/>
      <c r="AA104" s="1310"/>
      <c r="AB104" s="1311"/>
      <c r="AC104" s="1115"/>
      <c r="AD104" s="1116"/>
      <c r="AE104" s="1116"/>
      <c r="AF104" s="1116"/>
      <c r="AG104" s="1116"/>
      <c r="AH104" s="1116"/>
      <c r="AI104" s="1116"/>
      <c r="AJ104" s="1116"/>
      <c r="AK104" s="1116"/>
      <c r="AL104" s="1116"/>
      <c r="AM104" s="1116"/>
      <c r="AN104" s="1116"/>
      <c r="AO104" s="1242"/>
      <c r="AP104" s="118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6"/>
      <c r="BC104" s="1302"/>
      <c r="BD104" s="1221"/>
      <c r="BE104" s="1221"/>
      <c r="BF104" s="1221"/>
      <c r="BG104" s="1221"/>
      <c r="BH104" s="1221"/>
      <c r="BI104" s="1221"/>
      <c r="BJ104" s="1221"/>
      <c r="BK104" s="1221"/>
      <c r="BL104" s="1221"/>
      <c r="BM104" s="1221"/>
      <c r="BN104" s="1221"/>
      <c r="BO104" s="1221"/>
      <c r="BP104" s="1221"/>
      <c r="BQ104" s="1221"/>
      <c r="BR104" s="1221"/>
      <c r="BS104" s="1222"/>
      <c r="BT104" s="1221"/>
      <c r="BU104" s="1221"/>
      <c r="BV104" s="1221"/>
      <c r="BW104" s="1221"/>
      <c r="BX104" s="1221"/>
      <c r="BY104" s="1221"/>
      <c r="BZ104" s="1221"/>
      <c r="CA104" s="1221"/>
      <c r="CB104" s="1221"/>
      <c r="CC104" s="1221"/>
      <c r="CD104" s="1221"/>
      <c r="CE104" s="1221"/>
      <c r="CF104" s="1221"/>
      <c r="CG104" s="1221"/>
      <c r="CH104" s="1221"/>
      <c r="CI104" s="1221"/>
      <c r="CJ104" s="1221"/>
      <c r="CK104" s="1221"/>
      <c r="CL104" s="1221"/>
      <c r="CM104" s="1221"/>
      <c r="CN104" s="1221"/>
      <c r="CO104" s="1221"/>
      <c r="CP104" s="1221"/>
      <c r="CQ104" s="1221"/>
      <c r="CR104" s="1222"/>
      <c r="CS104" s="1290"/>
      <c r="CT104" s="1290"/>
      <c r="CU104" s="1269"/>
      <c r="CV104" s="1269"/>
      <c r="CW104" s="1269"/>
      <c r="CX104" s="1269"/>
      <c r="CY104" s="1269"/>
      <c r="CZ104" s="1269"/>
      <c r="DA104" s="1269"/>
      <c r="DB104" s="1269"/>
      <c r="DC104" s="1269"/>
      <c r="DD104" s="1269"/>
      <c r="DE104" s="1269"/>
      <c r="DF104" s="1269"/>
      <c r="DG104" s="1269"/>
      <c r="DH104" s="1269"/>
      <c r="DI104" s="1269"/>
      <c r="DJ104" s="1269"/>
      <c r="DK104" s="1269"/>
      <c r="DL104" s="1269"/>
      <c r="DM104" s="1269"/>
      <c r="DN104" s="1269"/>
      <c r="DO104" s="1269"/>
      <c r="DP104" s="1293"/>
      <c r="DQ104" s="1293"/>
      <c r="DR104" s="1289"/>
      <c r="DS104" s="1290"/>
      <c r="DT104" s="1269"/>
      <c r="DU104" s="1269"/>
      <c r="DV104" s="1269"/>
      <c r="DW104" s="1269"/>
      <c r="DX104" s="1269"/>
      <c r="DY104" s="1269"/>
      <c r="DZ104" s="1269"/>
      <c r="EA104" s="1269"/>
      <c r="EB104" s="1269"/>
      <c r="EC104" s="1269"/>
      <c r="ED104" s="1269"/>
      <c r="EE104" s="1269"/>
      <c r="EF104" s="1269"/>
      <c r="EG104" s="1269"/>
      <c r="EH104" s="1269"/>
      <c r="EI104" s="1269"/>
      <c r="EJ104" s="1269"/>
      <c r="EK104" s="1269"/>
      <c r="EL104" s="1269"/>
      <c r="EM104" s="1269"/>
      <c r="EN104" s="1269"/>
      <c r="EO104" s="1293"/>
      <c r="EP104" s="1294"/>
      <c r="EQ104" s="1220"/>
      <c r="ER104" s="1221"/>
      <c r="ES104" s="1221"/>
      <c r="ET104" s="1221"/>
      <c r="EU104" s="1221"/>
      <c r="EV104" s="1221"/>
      <c r="EW104" s="1221"/>
      <c r="EX104" s="1221"/>
      <c r="EY104" s="1221"/>
      <c r="EZ104" s="1221"/>
      <c r="FA104" s="1221"/>
      <c r="FB104" s="1221"/>
      <c r="FC104" s="1221"/>
      <c r="FD104" s="1221"/>
      <c r="FE104" s="1221"/>
      <c r="FF104" s="1221"/>
      <c r="FG104" s="1296"/>
    </row>
    <row r="105" spans="1:163" ht="14.25" customHeight="1">
      <c r="A105" s="102"/>
      <c r="B105" s="1312"/>
      <c r="C105" s="1312"/>
      <c r="D105" s="1312"/>
      <c r="E105" s="1312"/>
      <c r="F105" s="1312"/>
      <c r="G105" s="1312"/>
      <c r="H105" s="1312"/>
      <c r="I105" s="1312"/>
      <c r="J105" s="1312"/>
      <c r="K105" s="1312"/>
      <c r="L105" s="1312"/>
      <c r="M105" s="1312"/>
      <c r="N105" s="1312"/>
      <c r="O105" s="1312"/>
      <c r="P105" s="1312"/>
      <c r="Q105" s="1312"/>
      <c r="R105" s="1312"/>
      <c r="S105" s="1312"/>
      <c r="T105" s="1312"/>
      <c r="U105" s="1312"/>
      <c r="V105" s="1312"/>
      <c r="W105" s="1312"/>
      <c r="X105" s="1312"/>
      <c r="Y105" s="1312"/>
      <c r="Z105" s="1312"/>
      <c r="AA105" s="1312"/>
      <c r="AB105" s="1313"/>
      <c r="AC105" s="1112"/>
      <c r="AD105" s="1113"/>
      <c r="AE105" s="1113"/>
      <c r="AF105" s="1113"/>
      <c r="AG105" s="1113"/>
      <c r="AH105" s="1113"/>
      <c r="AI105" s="1113"/>
      <c r="AJ105" s="1113"/>
      <c r="AK105" s="1113"/>
      <c r="AL105" s="1113"/>
      <c r="AM105" s="1113"/>
      <c r="AN105" s="1113"/>
      <c r="AO105" s="1241"/>
      <c r="AP105" s="1213" t="s">
        <v>122</v>
      </c>
      <c r="AQ105" s="1095"/>
      <c r="AR105" s="1095"/>
      <c r="AS105" s="1095"/>
      <c r="AT105" s="1095"/>
      <c r="AU105" s="1095"/>
      <c r="AV105" s="1096" t="s">
        <v>352</v>
      </c>
      <c r="AW105" s="1096"/>
      <c r="AX105" s="1096"/>
      <c r="AY105" s="1097" t="s">
        <v>226</v>
      </c>
      <c r="AZ105" s="1097"/>
      <c r="BA105" s="1097"/>
      <c r="BB105" s="1098"/>
      <c r="BC105" s="1301">
        <v>0</v>
      </c>
      <c r="BD105" s="1215"/>
      <c r="BE105" s="1215"/>
      <c r="BF105" s="1215"/>
      <c r="BG105" s="1215"/>
      <c r="BH105" s="1215"/>
      <c r="BI105" s="1215"/>
      <c r="BJ105" s="1215"/>
      <c r="BK105" s="1215"/>
      <c r="BL105" s="1215"/>
      <c r="BM105" s="1215"/>
      <c r="BN105" s="1215"/>
      <c r="BO105" s="1215"/>
      <c r="BP105" s="1215"/>
      <c r="BQ105" s="1215"/>
      <c r="BR105" s="1215"/>
      <c r="BS105" s="1216"/>
      <c r="BT105" s="1215">
        <v>0</v>
      </c>
      <c r="BU105" s="1215"/>
      <c r="BV105" s="1215"/>
      <c r="BW105" s="1215"/>
      <c r="BX105" s="1215"/>
      <c r="BY105" s="1215"/>
      <c r="BZ105" s="1215"/>
      <c r="CA105" s="1215"/>
      <c r="CB105" s="1215"/>
      <c r="CC105" s="1215"/>
      <c r="CD105" s="1215"/>
      <c r="CE105" s="1215"/>
      <c r="CF105" s="1215"/>
      <c r="CG105" s="1215"/>
      <c r="CH105" s="1215"/>
      <c r="CI105" s="1215"/>
      <c r="CJ105" s="1215"/>
      <c r="CK105" s="1215"/>
      <c r="CL105" s="1215"/>
      <c r="CM105" s="1215"/>
      <c r="CN105" s="1215"/>
      <c r="CO105" s="1215"/>
      <c r="CP105" s="1215"/>
      <c r="CQ105" s="1215"/>
      <c r="CR105" s="1216"/>
      <c r="CS105" s="1288" t="s">
        <v>55</v>
      </c>
      <c r="CT105" s="1288"/>
      <c r="CU105" s="1266">
        <v>0</v>
      </c>
      <c r="CV105" s="1266"/>
      <c r="CW105" s="1266"/>
      <c r="CX105" s="1266"/>
      <c r="CY105" s="1266"/>
      <c r="CZ105" s="1266"/>
      <c r="DA105" s="1266"/>
      <c r="DB105" s="1266"/>
      <c r="DC105" s="1266"/>
      <c r="DD105" s="1266"/>
      <c r="DE105" s="1266"/>
      <c r="DF105" s="1266"/>
      <c r="DG105" s="1266"/>
      <c r="DH105" s="1266"/>
      <c r="DI105" s="1266"/>
      <c r="DJ105" s="1266"/>
      <c r="DK105" s="1266"/>
      <c r="DL105" s="1266"/>
      <c r="DM105" s="1266"/>
      <c r="DN105" s="1266"/>
      <c r="DO105" s="1266"/>
      <c r="DP105" s="1291" t="s">
        <v>56</v>
      </c>
      <c r="DQ105" s="1291"/>
      <c r="DR105" s="1287" t="s">
        <v>55</v>
      </c>
      <c r="DS105" s="1288"/>
      <c r="DT105" s="1266">
        <v>0</v>
      </c>
      <c r="DU105" s="1266"/>
      <c r="DV105" s="1266"/>
      <c r="DW105" s="1266"/>
      <c r="DX105" s="1266"/>
      <c r="DY105" s="1266"/>
      <c r="DZ105" s="1266"/>
      <c r="EA105" s="1266"/>
      <c r="EB105" s="1266"/>
      <c r="EC105" s="1266"/>
      <c r="ED105" s="1266"/>
      <c r="EE105" s="1266"/>
      <c r="EF105" s="1266"/>
      <c r="EG105" s="1266"/>
      <c r="EH105" s="1266"/>
      <c r="EI105" s="1266"/>
      <c r="EJ105" s="1266"/>
      <c r="EK105" s="1266"/>
      <c r="EL105" s="1266"/>
      <c r="EM105" s="1266"/>
      <c r="EN105" s="1266"/>
      <c r="EO105" s="1291" t="s">
        <v>56</v>
      </c>
      <c r="EP105" s="1292"/>
      <c r="EQ105" s="1214">
        <v>0</v>
      </c>
      <c r="ER105" s="1215"/>
      <c r="ES105" s="1215"/>
      <c r="ET105" s="1215"/>
      <c r="EU105" s="1215"/>
      <c r="EV105" s="1215"/>
      <c r="EW105" s="1215"/>
      <c r="EX105" s="1215"/>
      <c r="EY105" s="1215"/>
      <c r="EZ105" s="1215"/>
      <c r="FA105" s="1215"/>
      <c r="FB105" s="1215"/>
      <c r="FC105" s="1215"/>
      <c r="FD105" s="1215"/>
      <c r="FE105" s="1215"/>
      <c r="FF105" s="1215"/>
      <c r="FG105" s="1295"/>
    </row>
    <row r="106" spans="1:163" ht="3.95" customHeight="1">
      <c r="A106" s="103"/>
      <c r="B106" s="1314"/>
      <c r="C106" s="1314"/>
      <c r="D106" s="1314"/>
      <c r="E106" s="1314"/>
      <c r="F106" s="1314"/>
      <c r="G106" s="1314"/>
      <c r="H106" s="1314"/>
      <c r="I106" s="1314"/>
      <c r="J106" s="1314"/>
      <c r="K106" s="1314"/>
      <c r="L106" s="1314"/>
      <c r="M106" s="1314"/>
      <c r="N106" s="1314"/>
      <c r="O106" s="1314"/>
      <c r="P106" s="1314"/>
      <c r="Q106" s="1314"/>
      <c r="R106" s="1314"/>
      <c r="S106" s="1314"/>
      <c r="T106" s="1314"/>
      <c r="U106" s="1314"/>
      <c r="V106" s="1314"/>
      <c r="W106" s="1314"/>
      <c r="X106" s="1314"/>
      <c r="Y106" s="1314"/>
      <c r="Z106" s="1314"/>
      <c r="AA106" s="1314"/>
      <c r="AB106" s="1315"/>
      <c r="AC106" s="1115"/>
      <c r="AD106" s="1116"/>
      <c r="AE106" s="1116"/>
      <c r="AF106" s="1116"/>
      <c r="AG106" s="1116"/>
      <c r="AH106" s="1116"/>
      <c r="AI106" s="1116"/>
      <c r="AJ106" s="1116"/>
      <c r="AK106" s="1116"/>
      <c r="AL106" s="1116"/>
      <c r="AM106" s="1116"/>
      <c r="AN106" s="1116"/>
      <c r="AO106" s="1242"/>
      <c r="AP106" s="118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6"/>
      <c r="BC106" s="1302"/>
      <c r="BD106" s="1221"/>
      <c r="BE106" s="1221"/>
      <c r="BF106" s="1221"/>
      <c r="BG106" s="1221"/>
      <c r="BH106" s="1221"/>
      <c r="BI106" s="1221"/>
      <c r="BJ106" s="1221"/>
      <c r="BK106" s="1221"/>
      <c r="BL106" s="1221"/>
      <c r="BM106" s="1221"/>
      <c r="BN106" s="1221"/>
      <c r="BO106" s="1221"/>
      <c r="BP106" s="1221"/>
      <c r="BQ106" s="1221"/>
      <c r="BR106" s="1221"/>
      <c r="BS106" s="1222"/>
      <c r="BT106" s="1221"/>
      <c r="BU106" s="1221"/>
      <c r="BV106" s="1221"/>
      <c r="BW106" s="1221"/>
      <c r="BX106" s="1221"/>
      <c r="BY106" s="1221"/>
      <c r="BZ106" s="1221"/>
      <c r="CA106" s="1221"/>
      <c r="CB106" s="1221"/>
      <c r="CC106" s="1221"/>
      <c r="CD106" s="1221"/>
      <c r="CE106" s="1221"/>
      <c r="CF106" s="1221"/>
      <c r="CG106" s="1221"/>
      <c r="CH106" s="1221"/>
      <c r="CI106" s="1221"/>
      <c r="CJ106" s="1221"/>
      <c r="CK106" s="1221"/>
      <c r="CL106" s="1221"/>
      <c r="CM106" s="1221"/>
      <c r="CN106" s="1221"/>
      <c r="CO106" s="1221"/>
      <c r="CP106" s="1221"/>
      <c r="CQ106" s="1221"/>
      <c r="CR106" s="1222"/>
      <c r="CS106" s="1290"/>
      <c r="CT106" s="1290"/>
      <c r="CU106" s="1269"/>
      <c r="CV106" s="1269"/>
      <c r="CW106" s="1269"/>
      <c r="CX106" s="1269"/>
      <c r="CY106" s="1269"/>
      <c r="CZ106" s="1269"/>
      <c r="DA106" s="1269"/>
      <c r="DB106" s="1269"/>
      <c r="DC106" s="1269"/>
      <c r="DD106" s="1269"/>
      <c r="DE106" s="1269"/>
      <c r="DF106" s="1269"/>
      <c r="DG106" s="1269"/>
      <c r="DH106" s="1269"/>
      <c r="DI106" s="1269"/>
      <c r="DJ106" s="1269"/>
      <c r="DK106" s="1269"/>
      <c r="DL106" s="1269"/>
      <c r="DM106" s="1269"/>
      <c r="DN106" s="1269"/>
      <c r="DO106" s="1269"/>
      <c r="DP106" s="1293"/>
      <c r="DQ106" s="1293"/>
      <c r="DR106" s="1289"/>
      <c r="DS106" s="1290"/>
      <c r="DT106" s="1269"/>
      <c r="DU106" s="1269"/>
      <c r="DV106" s="1269"/>
      <c r="DW106" s="1269"/>
      <c r="DX106" s="1269"/>
      <c r="DY106" s="1269"/>
      <c r="DZ106" s="1269"/>
      <c r="EA106" s="1269"/>
      <c r="EB106" s="1269"/>
      <c r="EC106" s="1269"/>
      <c r="ED106" s="1269"/>
      <c r="EE106" s="1269"/>
      <c r="EF106" s="1269"/>
      <c r="EG106" s="1269"/>
      <c r="EH106" s="1269"/>
      <c r="EI106" s="1269"/>
      <c r="EJ106" s="1269"/>
      <c r="EK106" s="1269"/>
      <c r="EL106" s="1269"/>
      <c r="EM106" s="1269"/>
      <c r="EN106" s="1269"/>
      <c r="EO106" s="1293"/>
      <c r="EP106" s="1294"/>
      <c r="EQ106" s="1220"/>
      <c r="ER106" s="1221"/>
      <c r="ES106" s="1221"/>
      <c r="ET106" s="1221"/>
      <c r="EU106" s="1221"/>
      <c r="EV106" s="1221"/>
      <c r="EW106" s="1221"/>
      <c r="EX106" s="1221"/>
      <c r="EY106" s="1221"/>
      <c r="EZ106" s="1221"/>
      <c r="FA106" s="1221"/>
      <c r="FB106" s="1221"/>
      <c r="FC106" s="1221"/>
      <c r="FD106" s="1221"/>
      <c r="FE106" s="1221"/>
      <c r="FF106" s="1221"/>
      <c r="FG106" s="1296"/>
    </row>
    <row r="107" spans="1:163" ht="14.25" customHeight="1">
      <c r="A107" s="103"/>
      <c r="B107" s="1124" t="s">
        <v>240</v>
      </c>
      <c r="C107" s="1124"/>
      <c r="D107" s="1124"/>
      <c r="E107" s="1124"/>
      <c r="F107" s="1124"/>
      <c r="G107" s="1124"/>
      <c r="H107" s="1124"/>
      <c r="I107" s="1124"/>
      <c r="J107" s="1124"/>
      <c r="K107" s="1124"/>
      <c r="L107" s="1124"/>
      <c r="M107" s="1124"/>
      <c r="N107" s="1124"/>
      <c r="O107" s="1124"/>
      <c r="P107" s="1124"/>
      <c r="Q107" s="1124"/>
      <c r="R107" s="1124"/>
      <c r="S107" s="1124"/>
      <c r="T107" s="1124"/>
      <c r="U107" s="1124"/>
      <c r="V107" s="1124"/>
      <c r="W107" s="1124"/>
      <c r="X107" s="1124"/>
      <c r="Y107" s="1124"/>
      <c r="Z107" s="1124"/>
      <c r="AA107" s="1124"/>
      <c r="AB107" s="1125"/>
      <c r="AC107" s="1112"/>
      <c r="AD107" s="1113"/>
      <c r="AE107" s="1113"/>
      <c r="AF107" s="1113"/>
      <c r="AG107" s="1113"/>
      <c r="AH107" s="1113"/>
      <c r="AI107" s="1113"/>
      <c r="AJ107" s="1113"/>
      <c r="AK107" s="1113"/>
      <c r="AL107" s="1113"/>
      <c r="AM107" s="1113"/>
      <c r="AN107" s="1113"/>
      <c r="AO107" s="1241"/>
      <c r="AP107" s="1213" t="s">
        <v>122</v>
      </c>
      <c r="AQ107" s="1095"/>
      <c r="AR107" s="1095"/>
      <c r="AS107" s="1095"/>
      <c r="AT107" s="1095"/>
      <c r="AU107" s="1095"/>
      <c r="AV107" s="1096" t="s">
        <v>350</v>
      </c>
      <c r="AW107" s="1096"/>
      <c r="AX107" s="1096"/>
      <c r="AY107" s="1097" t="s">
        <v>227</v>
      </c>
      <c r="AZ107" s="1097"/>
      <c r="BA107" s="1097"/>
      <c r="BB107" s="1098"/>
      <c r="BC107" s="1301">
        <v>0</v>
      </c>
      <c r="BD107" s="1215"/>
      <c r="BE107" s="1215"/>
      <c r="BF107" s="1215"/>
      <c r="BG107" s="1215"/>
      <c r="BH107" s="1215"/>
      <c r="BI107" s="1215"/>
      <c r="BJ107" s="1215"/>
      <c r="BK107" s="1215"/>
      <c r="BL107" s="1215"/>
      <c r="BM107" s="1215"/>
      <c r="BN107" s="1215"/>
      <c r="BO107" s="1215"/>
      <c r="BP107" s="1215"/>
      <c r="BQ107" s="1215"/>
      <c r="BR107" s="1215"/>
      <c r="BS107" s="1216"/>
      <c r="BT107" s="1215">
        <v>0</v>
      </c>
      <c r="BU107" s="1215"/>
      <c r="BV107" s="1215"/>
      <c r="BW107" s="1215"/>
      <c r="BX107" s="1215"/>
      <c r="BY107" s="1215"/>
      <c r="BZ107" s="1215"/>
      <c r="CA107" s="1215"/>
      <c r="CB107" s="1215"/>
      <c r="CC107" s="1215"/>
      <c r="CD107" s="1215"/>
      <c r="CE107" s="1215"/>
      <c r="CF107" s="1215"/>
      <c r="CG107" s="1215"/>
      <c r="CH107" s="1215"/>
      <c r="CI107" s="1215"/>
      <c r="CJ107" s="1215"/>
      <c r="CK107" s="1215"/>
      <c r="CL107" s="1215"/>
      <c r="CM107" s="1215"/>
      <c r="CN107" s="1215"/>
      <c r="CO107" s="1215"/>
      <c r="CP107" s="1215"/>
      <c r="CQ107" s="1215"/>
      <c r="CR107" s="1216"/>
      <c r="CS107" s="1288" t="s">
        <v>55</v>
      </c>
      <c r="CT107" s="1288"/>
      <c r="CU107" s="1266">
        <v>0</v>
      </c>
      <c r="CV107" s="1266"/>
      <c r="CW107" s="1266"/>
      <c r="CX107" s="1266"/>
      <c r="CY107" s="1266"/>
      <c r="CZ107" s="1266"/>
      <c r="DA107" s="1266"/>
      <c r="DB107" s="1266"/>
      <c r="DC107" s="1266"/>
      <c r="DD107" s="1266"/>
      <c r="DE107" s="1266"/>
      <c r="DF107" s="1266"/>
      <c r="DG107" s="1266"/>
      <c r="DH107" s="1266"/>
      <c r="DI107" s="1266"/>
      <c r="DJ107" s="1266"/>
      <c r="DK107" s="1266"/>
      <c r="DL107" s="1266"/>
      <c r="DM107" s="1266"/>
      <c r="DN107" s="1266"/>
      <c r="DO107" s="1266"/>
      <c r="DP107" s="1291" t="s">
        <v>56</v>
      </c>
      <c r="DQ107" s="1291"/>
      <c r="DR107" s="1287" t="s">
        <v>55</v>
      </c>
      <c r="DS107" s="1288"/>
      <c r="DT107" s="1266">
        <v>0</v>
      </c>
      <c r="DU107" s="1266"/>
      <c r="DV107" s="1266"/>
      <c r="DW107" s="1266"/>
      <c r="DX107" s="1266"/>
      <c r="DY107" s="1266"/>
      <c r="DZ107" s="1266"/>
      <c r="EA107" s="1266"/>
      <c r="EB107" s="1266"/>
      <c r="EC107" s="1266"/>
      <c r="ED107" s="1266"/>
      <c r="EE107" s="1266"/>
      <c r="EF107" s="1266"/>
      <c r="EG107" s="1266"/>
      <c r="EH107" s="1266"/>
      <c r="EI107" s="1266"/>
      <c r="EJ107" s="1266"/>
      <c r="EK107" s="1266"/>
      <c r="EL107" s="1266"/>
      <c r="EM107" s="1266"/>
      <c r="EN107" s="1266"/>
      <c r="EO107" s="1291" t="s">
        <v>56</v>
      </c>
      <c r="EP107" s="1292"/>
      <c r="EQ107" s="1214">
        <v>0</v>
      </c>
      <c r="ER107" s="1215"/>
      <c r="ES107" s="1215"/>
      <c r="ET107" s="1215"/>
      <c r="EU107" s="1215"/>
      <c r="EV107" s="1215"/>
      <c r="EW107" s="1215"/>
      <c r="EX107" s="1215"/>
      <c r="EY107" s="1215"/>
      <c r="EZ107" s="1215"/>
      <c r="FA107" s="1215"/>
      <c r="FB107" s="1215"/>
      <c r="FC107" s="1215"/>
      <c r="FD107" s="1215"/>
      <c r="FE107" s="1215"/>
      <c r="FF107" s="1215"/>
      <c r="FG107" s="1295"/>
    </row>
    <row r="108" spans="1:163" ht="3.95" customHeight="1">
      <c r="A108" s="107"/>
      <c r="B108" s="1310"/>
      <c r="C108" s="1310"/>
      <c r="D108" s="1310"/>
      <c r="E108" s="1310"/>
      <c r="F108" s="1310"/>
      <c r="G108" s="1310"/>
      <c r="H108" s="1310"/>
      <c r="I108" s="1310"/>
      <c r="J108" s="1310"/>
      <c r="K108" s="1310"/>
      <c r="L108" s="1310"/>
      <c r="M108" s="1310"/>
      <c r="N108" s="1310"/>
      <c r="O108" s="1310"/>
      <c r="P108" s="1310"/>
      <c r="Q108" s="1310"/>
      <c r="R108" s="1310"/>
      <c r="S108" s="1310"/>
      <c r="T108" s="1310"/>
      <c r="U108" s="1310"/>
      <c r="V108" s="1310"/>
      <c r="W108" s="1310"/>
      <c r="X108" s="1310"/>
      <c r="Y108" s="1310"/>
      <c r="Z108" s="1310"/>
      <c r="AA108" s="1310"/>
      <c r="AB108" s="1311"/>
      <c r="AC108" s="1115"/>
      <c r="AD108" s="1116"/>
      <c r="AE108" s="1116"/>
      <c r="AF108" s="1116"/>
      <c r="AG108" s="1116"/>
      <c r="AH108" s="1116"/>
      <c r="AI108" s="1116"/>
      <c r="AJ108" s="1116"/>
      <c r="AK108" s="1116"/>
      <c r="AL108" s="1116"/>
      <c r="AM108" s="1116"/>
      <c r="AN108" s="1116"/>
      <c r="AO108" s="1242"/>
      <c r="AP108" s="118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6"/>
      <c r="BC108" s="1302"/>
      <c r="BD108" s="1221"/>
      <c r="BE108" s="1221"/>
      <c r="BF108" s="1221"/>
      <c r="BG108" s="1221"/>
      <c r="BH108" s="1221"/>
      <c r="BI108" s="1221"/>
      <c r="BJ108" s="1221"/>
      <c r="BK108" s="1221"/>
      <c r="BL108" s="1221"/>
      <c r="BM108" s="1221"/>
      <c r="BN108" s="1221"/>
      <c r="BO108" s="1221"/>
      <c r="BP108" s="1221"/>
      <c r="BQ108" s="1221"/>
      <c r="BR108" s="1221"/>
      <c r="BS108" s="1222"/>
      <c r="BT108" s="1221"/>
      <c r="BU108" s="1221"/>
      <c r="BV108" s="1221"/>
      <c r="BW108" s="1221"/>
      <c r="BX108" s="1221"/>
      <c r="BY108" s="1221"/>
      <c r="BZ108" s="1221"/>
      <c r="CA108" s="1221"/>
      <c r="CB108" s="1221"/>
      <c r="CC108" s="1221"/>
      <c r="CD108" s="1221"/>
      <c r="CE108" s="1221"/>
      <c r="CF108" s="1221"/>
      <c r="CG108" s="1221"/>
      <c r="CH108" s="1221"/>
      <c r="CI108" s="1221"/>
      <c r="CJ108" s="1221"/>
      <c r="CK108" s="1221"/>
      <c r="CL108" s="1221"/>
      <c r="CM108" s="1221"/>
      <c r="CN108" s="1221"/>
      <c r="CO108" s="1221"/>
      <c r="CP108" s="1221"/>
      <c r="CQ108" s="1221"/>
      <c r="CR108" s="1222"/>
      <c r="CS108" s="1290"/>
      <c r="CT108" s="1290"/>
      <c r="CU108" s="1269"/>
      <c r="CV108" s="1269"/>
      <c r="CW108" s="1269"/>
      <c r="CX108" s="1269"/>
      <c r="CY108" s="1269"/>
      <c r="CZ108" s="1269"/>
      <c r="DA108" s="1269"/>
      <c r="DB108" s="1269"/>
      <c r="DC108" s="1269"/>
      <c r="DD108" s="1269"/>
      <c r="DE108" s="1269"/>
      <c r="DF108" s="1269"/>
      <c r="DG108" s="1269"/>
      <c r="DH108" s="1269"/>
      <c r="DI108" s="1269"/>
      <c r="DJ108" s="1269"/>
      <c r="DK108" s="1269"/>
      <c r="DL108" s="1269"/>
      <c r="DM108" s="1269"/>
      <c r="DN108" s="1269"/>
      <c r="DO108" s="1269"/>
      <c r="DP108" s="1293"/>
      <c r="DQ108" s="1293"/>
      <c r="DR108" s="1289"/>
      <c r="DS108" s="1290"/>
      <c r="DT108" s="1269"/>
      <c r="DU108" s="1269"/>
      <c r="DV108" s="1269"/>
      <c r="DW108" s="1269"/>
      <c r="DX108" s="1269"/>
      <c r="DY108" s="1269"/>
      <c r="DZ108" s="1269"/>
      <c r="EA108" s="1269"/>
      <c r="EB108" s="1269"/>
      <c r="EC108" s="1269"/>
      <c r="ED108" s="1269"/>
      <c r="EE108" s="1269"/>
      <c r="EF108" s="1269"/>
      <c r="EG108" s="1269"/>
      <c r="EH108" s="1269"/>
      <c r="EI108" s="1269"/>
      <c r="EJ108" s="1269"/>
      <c r="EK108" s="1269"/>
      <c r="EL108" s="1269"/>
      <c r="EM108" s="1269"/>
      <c r="EN108" s="1269"/>
      <c r="EO108" s="1293"/>
      <c r="EP108" s="1294"/>
      <c r="EQ108" s="1220"/>
      <c r="ER108" s="1221"/>
      <c r="ES108" s="1221"/>
      <c r="ET108" s="1221"/>
      <c r="EU108" s="1221"/>
      <c r="EV108" s="1221"/>
      <c r="EW108" s="1221"/>
      <c r="EX108" s="1221"/>
      <c r="EY108" s="1221"/>
      <c r="EZ108" s="1221"/>
      <c r="FA108" s="1221"/>
      <c r="FB108" s="1221"/>
      <c r="FC108" s="1221"/>
      <c r="FD108" s="1221"/>
      <c r="FE108" s="1221"/>
      <c r="FF108" s="1221"/>
      <c r="FG108" s="1296"/>
    </row>
    <row r="109" spans="1:163" s="112" customFormat="1" ht="24.95" customHeight="1" thickBot="1">
      <c r="A109" s="108"/>
      <c r="B109" s="1318" t="s">
        <v>229</v>
      </c>
      <c r="C109" s="1318"/>
      <c r="D109" s="1318"/>
      <c r="E109" s="1318"/>
      <c r="F109" s="1318"/>
      <c r="G109" s="1318"/>
      <c r="H109" s="1318"/>
      <c r="I109" s="1318"/>
      <c r="J109" s="1318"/>
      <c r="K109" s="1318"/>
      <c r="L109" s="1318"/>
      <c r="M109" s="1318"/>
      <c r="N109" s="1318"/>
      <c r="O109" s="1318"/>
      <c r="P109" s="1318"/>
      <c r="Q109" s="1318"/>
      <c r="R109" s="1318"/>
      <c r="S109" s="1318"/>
      <c r="T109" s="1318"/>
      <c r="U109" s="1318"/>
      <c r="V109" s="1318"/>
      <c r="W109" s="1318"/>
      <c r="X109" s="1318"/>
      <c r="Y109" s="1318"/>
      <c r="Z109" s="1318"/>
      <c r="AA109" s="1318"/>
      <c r="AB109" s="1319"/>
      <c r="AC109" s="1147"/>
      <c r="AD109" s="1148"/>
      <c r="AE109" s="1148"/>
      <c r="AF109" s="1148"/>
      <c r="AG109" s="1148"/>
      <c r="AH109" s="1148"/>
      <c r="AI109" s="1148"/>
      <c r="AJ109" s="1148"/>
      <c r="AK109" s="1148"/>
      <c r="AL109" s="1148"/>
      <c r="AM109" s="1148"/>
      <c r="AN109" s="1148"/>
      <c r="AO109" s="1259"/>
      <c r="AP109" s="430"/>
      <c r="AQ109" s="431"/>
      <c r="AR109" s="431"/>
      <c r="AS109" s="431"/>
      <c r="AT109" s="431"/>
      <c r="AU109" s="431"/>
      <c r="AV109" s="431"/>
      <c r="AW109" s="431"/>
      <c r="AX109" s="431"/>
      <c r="AY109" s="431"/>
      <c r="AZ109" s="431"/>
      <c r="BA109" s="431"/>
      <c r="BB109" s="1176"/>
      <c r="BC109" s="1323">
        <v>0</v>
      </c>
      <c r="BD109" s="1321"/>
      <c r="BE109" s="1321"/>
      <c r="BF109" s="1321"/>
      <c r="BG109" s="1321"/>
      <c r="BH109" s="1321"/>
      <c r="BI109" s="1321"/>
      <c r="BJ109" s="1321"/>
      <c r="BK109" s="1321"/>
      <c r="BL109" s="1321"/>
      <c r="BM109" s="1321"/>
      <c r="BN109" s="1321"/>
      <c r="BO109" s="1321"/>
      <c r="BP109" s="1321"/>
      <c r="BQ109" s="1321"/>
      <c r="BR109" s="1321"/>
      <c r="BS109" s="1324"/>
      <c r="BT109" s="1321">
        <v>0</v>
      </c>
      <c r="BU109" s="1321"/>
      <c r="BV109" s="1321"/>
      <c r="BW109" s="1321"/>
      <c r="BX109" s="1321"/>
      <c r="BY109" s="1321"/>
      <c r="BZ109" s="1321"/>
      <c r="CA109" s="1321"/>
      <c r="CB109" s="1321"/>
      <c r="CC109" s="1321"/>
      <c r="CD109" s="1321"/>
      <c r="CE109" s="1321"/>
      <c r="CF109" s="1321"/>
      <c r="CG109" s="1321"/>
      <c r="CH109" s="1321"/>
      <c r="CI109" s="1321"/>
      <c r="CJ109" s="1321"/>
      <c r="CK109" s="1321"/>
      <c r="CL109" s="1321"/>
      <c r="CM109" s="1321"/>
      <c r="CN109" s="1321"/>
      <c r="CO109" s="1321"/>
      <c r="CP109" s="1321"/>
      <c r="CQ109" s="1321"/>
      <c r="CR109" s="1324"/>
      <c r="CS109" s="1321">
        <v>0</v>
      </c>
      <c r="CT109" s="1321"/>
      <c r="CU109" s="1321"/>
      <c r="CV109" s="1321"/>
      <c r="CW109" s="1321"/>
      <c r="CX109" s="1321"/>
      <c r="CY109" s="1321"/>
      <c r="CZ109" s="1321"/>
      <c r="DA109" s="1321"/>
      <c r="DB109" s="1321"/>
      <c r="DC109" s="1321"/>
      <c r="DD109" s="1321"/>
      <c r="DE109" s="1321"/>
      <c r="DF109" s="1321"/>
      <c r="DG109" s="1321"/>
      <c r="DH109" s="1321"/>
      <c r="DI109" s="1321"/>
      <c r="DJ109" s="1321"/>
      <c r="DK109" s="1321"/>
      <c r="DL109" s="1321"/>
      <c r="DM109" s="1321"/>
      <c r="DN109" s="1321"/>
      <c r="DO109" s="1321"/>
      <c r="DP109" s="1321"/>
      <c r="DQ109" s="1321"/>
      <c r="DR109" s="1320">
        <v>0</v>
      </c>
      <c r="DS109" s="1321"/>
      <c r="DT109" s="1321"/>
      <c r="DU109" s="1321"/>
      <c r="DV109" s="1321"/>
      <c r="DW109" s="1321"/>
      <c r="DX109" s="1321"/>
      <c r="DY109" s="1321"/>
      <c r="DZ109" s="1321"/>
      <c r="EA109" s="1321"/>
      <c r="EB109" s="1321"/>
      <c r="EC109" s="1321"/>
      <c r="ED109" s="1321"/>
      <c r="EE109" s="1321"/>
      <c r="EF109" s="1321"/>
      <c r="EG109" s="1321"/>
      <c r="EH109" s="1321"/>
      <c r="EI109" s="1321"/>
      <c r="EJ109" s="1321"/>
      <c r="EK109" s="1321"/>
      <c r="EL109" s="1321"/>
      <c r="EM109" s="1321"/>
      <c r="EN109" s="1321"/>
      <c r="EO109" s="1321"/>
      <c r="EP109" s="1324"/>
      <c r="EQ109" s="1320">
        <v>0</v>
      </c>
      <c r="ER109" s="1321"/>
      <c r="ES109" s="1321"/>
      <c r="ET109" s="1321"/>
      <c r="EU109" s="1321"/>
      <c r="EV109" s="1321"/>
      <c r="EW109" s="1321"/>
      <c r="EX109" s="1321"/>
      <c r="EY109" s="1321"/>
      <c r="EZ109" s="1321"/>
      <c r="FA109" s="1321"/>
      <c r="FB109" s="1321"/>
      <c r="FC109" s="1321"/>
      <c r="FD109" s="1321"/>
      <c r="FE109" s="1321"/>
      <c r="FF109" s="1321"/>
      <c r="FG109" s="1322"/>
    </row>
  </sheetData>
  <mergeCells count="622">
    <mergeCell ref="EQ109:FG109"/>
    <mergeCell ref="DT107:EN108"/>
    <mergeCell ref="EO107:EP108"/>
    <mergeCell ref="EQ107:FG108"/>
    <mergeCell ref="B109:AB109"/>
    <mergeCell ref="AC109:AO109"/>
    <mergeCell ref="AP109:BB109"/>
    <mergeCell ref="BC109:BS109"/>
    <mergeCell ref="BT109:CR109"/>
    <mergeCell ref="CS109:DQ109"/>
    <mergeCell ref="DR109:EP109"/>
    <mergeCell ref="BC107:BS108"/>
    <mergeCell ref="BT107:CR108"/>
    <mergeCell ref="CS107:CT108"/>
    <mergeCell ref="CU107:DO108"/>
    <mergeCell ref="DP107:DQ108"/>
    <mergeCell ref="DR107:DS108"/>
    <mergeCell ref="EQ105:FG106"/>
    <mergeCell ref="B103:AB104"/>
    <mergeCell ref="AC103:AO104"/>
    <mergeCell ref="AP103:AU103"/>
    <mergeCell ref="B107:AB108"/>
    <mergeCell ref="AC107:AO108"/>
    <mergeCell ref="AP107:AU107"/>
    <mergeCell ref="AV107:AX107"/>
    <mergeCell ref="AY107:BB107"/>
    <mergeCell ref="CU103:DO104"/>
    <mergeCell ref="DP103:DQ104"/>
    <mergeCell ref="DR103:DS104"/>
    <mergeCell ref="DT103:EN104"/>
    <mergeCell ref="EO103:EP104"/>
    <mergeCell ref="DP105:DQ106"/>
    <mergeCell ref="DR105:DS106"/>
    <mergeCell ref="DT105:EN106"/>
    <mergeCell ref="EO105:EP106"/>
    <mergeCell ref="B105:AB106"/>
    <mergeCell ref="AC105:AO106"/>
    <mergeCell ref="AP105:AU105"/>
    <mergeCell ref="AV105:AX105"/>
    <mergeCell ref="AY105:BB105"/>
    <mergeCell ref="BC105:BS106"/>
    <mergeCell ref="BT105:CR106"/>
    <mergeCell ref="CS105:CT106"/>
    <mergeCell ref="CU105:DO106"/>
    <mergeCell ref="AV103:AX103"/>
    <mergeCell ref="AY103:BB103"/>
    <mergeCell ref="BC103:BS104"/>
    <mergeCell ref="BT103:CR104"/>
    <mergeCell ref="BC101:BS102"/>
    <mergeCell ref="BT101:CR102"/>
    <mergeCell ref="B101:AB102"/>
    <mergeCell ref="AC101:AO102"/>
    <mergeCell ref="AP101:AU101"/>
    <mergeCell ref="AV101:AX101"/>
    <mergeCell ref="AY101:BB101"/>
    <mergeCell ref="DT101:EN102"/>
    <mergeCell ref="EO101:EP102"/>
    <mergeCell ref="EQ101:FG102"/>
    <mergeCell ref="CS101:CT102"/>
    <mergeCell ref="CU101:DO102"/>
    <mergeCell ref="DP101:DQ102"/>
    <mergeCell ref="DR101:DS102"/>
    <mergeCell ref="EQ103:FG104"/>
    <mergeCell ref="CS103:CT104"/>
    <mergeCell ref="BT97:CR98"/>
    <mergeCell ref="CS97:CT98"/>
    <mergeCell ref="CU97:DO98"/>
    <mergeCell ref="DP97:DQ98"/>
    <mergeCell ref="DR97:DS98"/>
    <mergeCell ref="DT97:EN98"/>
    <mergeCell ref="DP99:DQ100"/>
    <mergeCell ref="DR99:DS100"/>
    <mergeCell ref="DT99:EN100"/>
    <mergeCell ref="EO99:EP100"/>
    <mergeCell ref="EQ99:FG100"/>
    <mergeCell ref="CS99:CT100"/>
    <mergeCell ref="CU99:DO100"/>
    <mergeCell ref="DR96:DS96"/>
    <mergeCell ref="DT96:EN96"/>
    <mergeCell ref="EO96:EP96"/>
    <mergeCell ref="EQ96:FG96"/>
    <mergeCell ref="B97:AB100"/>
    <mergeCell ref="AC97:AO98"/>
    <mergeCell ref="AP97:AU97"/>
    <mergeCell ref="AV97:AX97"/>
    <mergeCell ref="AY97:BB97"/>
    <mergeCell ref="BC97:BS98"/>
    <mergeCell ref="B96:AB96"/>
    <mergeCell ref="AC96:AO96"/>
    <mergeCell ref="AP96:BB96"/>
    <mergeCell ref="BC96:BS96"/>
    <mergeCell ref="BT96:CR96"/>
    <mergeCell ref="CS96:DQ96"/>
    <mergeCell ref="EO97:EP98"/>
    <mergeCell ref="EQ97:FG98"/>
    <mergeCell ref="AC99:AO100"/>
    <mergeCell ref="AP99:AU99"/>
    <mergeCell ref="AV99:AX99"/>
    <mergeCell ref="AY99:BB99"/>
    <mergeCell ref="BC99:BS100"/>
    <mergeCell ref="BT99:CR100"/>
    <mergeCell ref="CU94:DO95"/>
    <mergeCell ref="DP94:DQ95"/>
    <mergeCell ref="DR94:DS95"/>
    <mergeCell ref="DT94:EN95"/>
    <mergeCell ref="EO94:EP95"/>
    <mergeCell ref="EQ94:FG95"/>
    <mergeCell ref="EO92:EP93"/>
    <mergeCell ref="EQ92:FG93"/>
    <mergeCell ref="B94:AB95"/>
    <mergeCell ref="AC94:AO95"/>
    <mergeCell ref="AP94:AU94"/>
    <mergeCell ref="AV94:AX94"/>
    <mergeCell ref="AY94:BB94"/>
    <mergeCell ref="BC94:BS95"/>
    <mergeCell ref="BT94:CR95"/>
    <mergeCell ref="CS94:CT95"/>
    <mergeCell ref="BT92:CR93"/>
    <mergeCell ref="CS92:CT93"/>
    <mergeCell ref="CU92:DO93"/>
    <mergeCell ref="DP92:DQ93"/>
    <mergeCell ref="DR92:DS93"/>
    <mergeCell ref="DT92:EN93"/>
    <mergeCell ref="B92:AB93"/>
    <mergeCell ref="AC92:AO93"/>
    <mergeCell ref="AP92:AU92"/>
    <mergeCell ref="AV92:AX92"/>
    <mergeCell ref="AY92:BB92"/>
    <mergeCell ref="BC92:BS93"/>
    <mergeCell ref="CU90:DO91"/>
    <mergeCell ref="DP90:DQ91"/>
    <mergeCell ref="DR90:DS91"/>
    <mergeCell ref="DT90:EN91"/>
    <mergeCell ref="EO90:EP91"/>
    <mergeCell ref="EQ90:FG91"/>
    <mergeCell ref="EO88:EP89"/>
    <mergeCell ref="EQ88:FG89"/>
    <mergeCell ref="B90:AB91"/>
    <mergeCell ref="AC90:AO91"/>
    <mergeCell ref="AP90:AU90"/>
    <mergeCell ref="AV90:AX90"/>
    <mergeCell ref="AY90:BB90"/>
    <mergeCell ref="BC90:BS91"/>
    <mergeCell ref="BT90:CR91"/>
    <mergeCell ref="CS90:CT91"/>
    <mergeCell ref="BT88:CR89"/>
    <mergeCell ref="CS88:CT89"/>
    <mergeCell ref="CU88:DO89"/>
    <mergeCell ref="DP88:DQ89"/>
    <mergeCell ref="DR88:DS89"/>
    <mergeCell ref="DT88:EN89"/>
    <mergeCell ref="EQ86:FG87"/>
    <mergeCell ref="B88:AB89"/>
    <mergeCell ref="AC88:AO89"/>
    <mergeCell ref="AP88:AU88"/>
    <mergeCell ref="AV88:AX88"/>
    <mergeCell ref="AY88:BB88"/>
    <mergeCell ref="BC88:BS89"/>
    <mergeCell ref="B84:AB87"/>
    <mergeCell ref="AC84:AO85"/>
    <mergeCell ref="AP84:AU84"/>
    <mergeCell ref="AV84:AX84"/>
    <mergeCell ref="AY84:BB84"/>
    <mergeCell ref="BC84:BS85"/>
    <mergeCell ref="BT84:CR85"/>
    <mergeCell ref="EQ84:FG85"/>
    <mergeCell ref="AC86:AO87"/>
    <mergeCell ref="AP86:AU86"/>
    <mergeCell ref="AV86:AX86"/>
    <mergeCell ref="AY86:BB86"/>
    <mergeCell ref="BC86:BS87"/>
    <mergeCell ref="BT86:CR87"/>
    <mergeCell ref="CS86:CT87"/>
    <mergeCell ref="CU86:DO87"/>
    <mergeCell ref="DP86:DQ87"/>
    <mergeCell ref="CS84:CT85"/>
    <mergeCell ref="CU84:DO85"/>
    <mergeCell ref="DP84:DQ85"/>
    <mergeCell ref="DR84:DS85"/>
    <mergeCell ref="DT84:EN85"/>
    <mergeCell ref="EO84:EP85"/>
    <mergeCell ref="DR86:DS87"/>
    <mergeCell ref="DT86:EN87"/>
    <mergeCell ref="EO86:EP87"/>
    <mergeCell ref="ES78:FG78"/>
    <mergeCell ref="A80:FG80"/>
    <mergeCell ref="A82:AB83"/>
    <mergeCell ref="AC82:AO83"/>
    <mergeCell ref="AP82:BB83"/>
    <mergeCell ref="BC82:BS83"/>
    <mergeCell ref="BT82:EP82"/>
    <mergeCell ref="EQ82:FG83"/>
    <mergeCell ref="BT83:CR83"/>
    <mergeCell ref="CS83:DQ83"/>
    <mergeCell ref="DR83:EP83"/>
    <mergeCell ref="EU76:FE77"/>
    <mergeCell ref="FF76:FG77"/>
    <mergeCell ref="B78:R78"/>
    <mergeCell ref="S78:AD78"/>
    <mergeCell ref="AE78:AQ78"/>
    <mergeCell ref="AR78:BF78"/>
    <mergeCell ref="BG78:BU78"/>
    <mergeCell ref="BV78:CJ78"/>
    <mergeCell ref="CK78:CY78"/>
    <mergeCell ref="CZ78:DN78"/>
    <mergeCell ref="CZ76:DN77"/>
    <mergeCell ref="DO76:DP77"/>
    <mergeCell ref="DQ76:EA77"/>
    <mergeCell ref="EB76:EC77"/>
    <mergeCell ref="ED76:ER77"/>
    <mergeCell ref="ES76:ET77"/>
    <mergeCell ref="BI76:BS77"/>
    <mergeCell ref="BT76:BU77"/>
    <mergeCell ref="BV76:CJ77"/>
    <mergeCell ref="CK76:CL77"/>
    <mergeCell ref="CM76:CW77"/>
    <mergeCell ref="CX76:CY77"/>
    <mergeCell ref="DO78:EC78"/>
    <mergeCell ref="ED78:ER78"/>
    <mergeCell ref="B76:R77"/>
    <mergeCell ref="S76:AD77"/>
    <mergeCell ref="AE76:AJ76"/>
    <mergeCell ref="AK76:AM76"/>
    <mergeCell ref="AN76:AQ76"/>
    <mergeCell ref="AR76:BF77"/>
    <mergeCell ref="BG76:BH77"/>
    <mergeCell ref="CX74:CY75"/>
    <mergeCell ref="CZ74:DN75"/>
    <mergeCell ref="BG74:BH75"/>
    <mergeCell ref="BI74:BS75"/>
    <mergeCell ref="BT74:BU75"/>
    <mergeCell ref="BV74:CJ75"/>
    <mergeCell ref="CK74:CL75"/>
    <mergeCell ref="CM74:CW75"/>
    <mergeCell ref="B74:R75"/>
    <mergeCell ref="S74:AD75"/>
    <mergeCell ref="AE74:AJ74"/>
    <mergeCell ref="AK74:AM74"/>
    <mergeCell ref="AN74:AQ74"/>
    <mergeCell ref="AR74:BF75"/>
    <mergeCell ref="ES74:ET75"/>
    <mergeCell ref="EU74:FE75"/>
    <mergeCell ref="FF74:FG75"/>
    <mergeCell ref="DO74:DP75"/>
    <mergeCell ref="DQ74:EA75"/>
    <mergeCell ref="EB74:EC75"/>
    <mergeCell ref="ED74:ER75"/>
    <mergeCell ref="DQ69:EA70"/>
    <mergeCell ref="EB69:EC70"/>
    <mergeCell ref="ED69:ER70"/>
    <mergeCell ref="ES69:ET70"/>
    <mergeCell ref="EU69:FE70"/>
    <mergeCell ref="ES71:ET73"/>
    <mergeCell ref="EU71:FE73"/>
    <mergeCell ref="FF71:FG73"/>
    <mergeCell ref="DO71:DP73"/>
    <mergeCell ref="DQ71:EA73"/>
    <mergeCell ref="EB71:EC73"/>
    <mergeCell ref="ED71:ER73"/>
    <mergeCell ref="BT69:BU70"/>
    <mergeCell ref="BV69:CJ70"/>
    <mergeCell ref="CK69:CL70"/>
    <mergeCell ref="CM69:CW70"/>
    <mergeCell ref="CX69:CY70"/>
    <mergeCell ref="CZ69:DN70"/>
    <mergeCell ref="B71:R71"/>
    <mergeCell ref="S71:AD73"/>
    <mergeCell ref="AR71:BF73"/>
    <mergeCell ref="BG71:BH73"/>
    <mergeCell ref="BI71:BS73"/>
    <mergeCell ref="BT71:BU73"/>
    <mergeCell ref="BV71:CJ73"/>
    <mergeCell ref="CK71:CL73"/>
    <mergeCell ref="CM71:CW73"/>
    <mergeCell ref="B72:R73"/>
    <mergeCell ref="AE72:AJ72"/>
    <mergeCell ref="AK72:AM72"/>
    <mergeCell ref="AN72:AQ72"/>
    <mergeCell ref="CX71:CY73"/>
    <mergeCell ref="CZ71:DN73"/>
    <mergeCell ref="EU67:FE68"/>
    <mergeCell ref="FF67:FG68"/>
    <mergeCell ref="B69:R70"/>
    <mergeCell ref="S69:AD70"/>
    <mergeCell ref="AE69:AJ69"/>
    <mergeCell ref="AK69:AM69"/>
    <mergeCell ref="AN69:AQ69"/>
    <mergeCell ref="AR69:BF70"/>
    <mergeCell ref="BG69:BH70"/>
    <mergeCell ref="BI69:BS70"/>
    <mergeCell ref="CZ67:DN68"/>
    <mergeCell ref="DO67:DP68"/>
    <mergeCell ref="DQ67:EA68"/>
    <mergeCell ref="EB67:EC68"/>
    <mergeCell ref="ED67:ER68"/>
    <mergeCell ref="ES67:ET68"/>
    <mergeCell ref="BI67:BS68"/>
    <mergeCell ref="BT67:BU68"/>
    <mergeCell ref="BV67:CJ68"/>
    <mergeCell ref="CK67:CL68"/>
    <mergeCell ref="CM67:CW68"/>
    <mergeCell ref="CX67:CY68"/>
    <mergeCell ref="FF69:FG70"/>
    <mergeCell ref="DO69:DP70"/>
    <mergeCell ref="DO65:DP66"/>
    <mergeCell ref="DQ65:EA66"/>
    <mergeCell ref="EB65:EC66"/>
    <mergeCell ref="AR65:BF66"/>
    <mergeCell ref="BG65:BH66"/>
    <mergeCell ref="BI65:BS66"/>
    <mergeCell ref="BT65:BU66"/>
    <mergeCell ref="BV65:CJ66"/>
    <mergeCell ref="CK65:CL66"/>
    <mergeCell ref="S67:AD68"/>
    <mergeCell ref="AE67:AJ67"/>
    <mergeCell ref="AK67:AM67"/>
    <mergeCell ref="AN67:AQ67"/>
    <mergeCell ref="AR67:BF68"/>
    <mergeCell ref="BG67:BH68"/>
    <mergeCell ref="CM65:CW66"/>
    <mergeCell ref="CX65:CY66"/>
    <mergeCell ref="CZ65:DN66"/>
    <mergeCell ref="DO63:EC64"/>
    <mergeCell ref="ED63:ER64"/>
    <mergeCell ref="ES63:FG64"/>
    <mergeCell ref="CK64:CY64"/>
    <mergeCell ref="CZ64:DN64"/>
    <mergeCell ref="B65:R68"/>
    <mergeCell ref="S65:AD66"/>
    <mergeCell ref="AE65:AJ65"/>
    <mergeCell ref="AK65:AM65"/>
    <mergeCell ref="AN65:AQ65"/>
    <mergeCell ref="A62:R64"/>
    <mergeCell ref="S62:AD64"/>
    <mergeCell ref="AE62:AQ64"/>
    <mergeCell ref="AR62:BU62"/>
    <mergeCell ref="BV62:EC62"/>
    <mergeCell ref="ED62:FG62"/>
    <mergeCell ref="AR63:BF64"/>
    <mergeCell ref="BG63:BU64"/>
    <mergeCell ref="BV63:CJ64"/>
    <mergeCell ref="CK63:DN63"/>
    <mergeCell ref="ED65:ER66"/>
    <mergeCell ref="ES65:ET66"/>
    <mergeCell ref="EU65:FE66"/>
    <mergeCell ref="FF65:FG66"/>
    <mergeCell ref="B58:AM58"/>
    <mergeCell ref="AN58:AZ58"/>
    <mergeCell ref="BA58:CB58"/>
    <mergeCell ref="CC58:DD58"/>
    <mergeCell ref="DE58:EF58"/>
    <mergeCell ref="A60:FG60"/>
    <mergeCell ref="B56:AM56"/>
    <mergeCell ref="AN56:AZ57"/>
    <mergeCell ref="BA56:CB57"/>
    <mergeCell ref="CC56:DD57"/>
    <mergeCell ref="DE56:EF57"/>
    <mergeCell ref="B57:AM57"/>
    <mergeCell ref="B53:AM53"/>
    <mergeCell ref="AN53:AZ55"/>
    <mergeCell ref="BA53:CB55"/>
    <mergeCell ref="CC53:DD55"/>
    <mergeCell ref="DE53:EF55"/>
    <mergeCell ref="B54:AM54"/>
    <mergeCell ref="B55:AM55"/>
    <mergeCell ref="CN50:CS50"/>
    <mergeCell ref="DL50:DO50"/>
    <mergeCell ref="DP50:DU50"/>
    <mergeCell ref="B52:AM52"/>
    <mergeCell ref="AN52:AZ52"/>
    <mergeCell ref="BA52:CB52"/>
    <mergeCell ref="CC52:DD52"/>
    <mergeCell ref="DE52:EF52"/>
    <mergeCell ref="A47:EF47"/>
    <mergeCell ref="A49:AM51"/>
    <mergeCell ref="AN49:AZ51"/>
    <mergeCell ref="BA49:BE49"/>
    <mergeCell ref="BF49:BY49"/>
    <mergeCell ref="CC49:DD49"/>
    <mergeCell ref="DE49:EF49"/>
    <mergeCell ref="BH50:BK50"/>
    <mergeCell ref="BL50:BQ50"/>
    <mergeCell ref="CJ50:CM50"/>
    <mergeCell ref="B44:AM44"/>
    <mergeCell ref="AN44:AZ44"/>
    <mergeCell ref="BA44:CB44"/>
    <mergeCell ref="CC44:DD44"/>
    <mergeCell ref="DE44:EF44"/>
    <mergeCell ref="B45:AM45"/>
    <mergeCell ref="AN45:AZ45"/>
    <mergeCell ref="BA45:CB45"/>
    <mergeCell ref="CC45:DD45"/>
    <mergeCell ref="DE45:EF45"/>
    <mergeCell ref="B41:AM41"/>
    <mergeCell ref="AN41:AZ43"/>
    <mergeCell ref="BA41:CB43"/>
    <mergeCell ref="CC41:DD43"/>
    <mergeCell ref="DE41:EF43"/>
    <mergeCell ref="B42:AM42"/>
    <mergeCell ref="B43:AM43"/>
    <mergeCell ref="BL38:BQ38"/>
    <mergeCell ref="CJ38:CM38"/>
    <mergeCell ref="CN38:CS38"/>
    <mergeCell ref="DL38:DO38"/>
    <mergeCell ref="DP38:DU38"/>
    <mergeCell ref="B40:AM40"/>
    <mergeCell ref="AN40:AZ40"/>
    <mergeCell ref="BA40:CB40"/>
    <mergeCell ref="CC40:DD40"/>
    <mergeCell ref="DE40:EF40"/>
    <mergeCell ref="EL33:EV33"/>
    <mergeCell ref="EW33:FG33"/>
    <mergeCell ref="A35:EF35"/>
    <mergeCell ref="A37:AM39"/>
    <mergeCell ref="AN37:AZ39"/>
    <mergeCell ref="BA37:BE37"/>
    <mergeCell ref="BF37:BY37"/>
    <mergeCell ref="CC37:DD37"/>
    <mergeCell ref="DE37:EF37"/>
    <mergeCell ref="BH38:BK38"/>
    <mergeCell ref="BX33:CH33"/>
    <mergeCell ref="CI33:CS33"/>
    <mergeCell ref="CT33:DD33"/>
    <mergeCell ref="DE33:DO33"/>
    <mergeCell ref="DP33:DZ33"/>
    <mergeCell ref="EA33:EK33"/>
    <mergeCell ref="B33:R33"/>
    <mergeCell ref="S33:AC33"/>
    <mergeCell ref="AD33:AP33"/>
    <mergeCell ref="AQ33:BA33"/>
    <mergeCell ref="BB33:BL33"/>
    <mergeCell ref="BM33:BW33"/>
    <mergeCell ref="DP31:DZ32"/>
    <mergeCell ref="EA31:EK32"/>
    <mergeCell ref="EL31:EV32"/>
    <mergeCell ref="EW31:EX32"/>
    <mergeCell ref="EY31:FE32"/>
    <mergeCell ref="FF31:FG32"/>
    <mergeCell ref="CG31:CH32"/>
    <mergeCell ref="CI31:CS32"/>
    <mergeCell ref="CT31:CU32"/>
    <mergeCell ref="CV31:DB32"/>
    <mergeCell ref="DC31:DD32"/>
    <mergeCell ref="DE31:DO32"/>
    <mergeCell ref="BB31:BC32"/>
    <mergeCell ref="BD31:BJ32"/>
    <mergeCell ref="BK31:BL32"/>
    <mergeCell ref="BM31:BW32"/>
    <mergeCell ref="BX31:BY32"/>
    <mergeCell ref="BZ31:CF32"/>
    <mergeCell ref="B31:R32"/>
    <mergeCell ref="S31:AC32"/>
    <mergeCell ref="AD31:AI31"/>
    <mergeCell ref="AJ31:AL31"/>
    <mergeCell ref="AM31:AP31"/>
    <mergeCell ref="AQ31:BA32"/>
    <mergeCell ref="DP29:DZ30"/>
    <mergeCell ref="EA29:EK30"/>
    <mergeCell ref="EL29:EV30"/>
    <mergeCell ref="EW29:EX30"/>
    <mergeCell ref="EY29:FE30"/>
    <mergeCell ref="FF29:FG30"/>
    <mergeCell ref="CG29:CH30"/>
    <mergeCell ref="CI29:CS30"/>
    <mergeCell ref="CT29:CU30"/>
    <mergeCell ref="CV29:DB30"/>
    <mergeCell ref="DC29:DD30"/>
    <mergeCell ref="DE29:DO30"/>
    <mergeCell ref="BB29:BC30"/>
    <mergeCell ref="BD29:BJ30"/>
    <mergeCell ref="BK29:BL30"/>
    <mergeCell ref="BM29:BW30"/>
    <mergeCell ref="BX29:BY30"/>
    <mergeCell ref="BZ29:CF30"/>
    <mergeCell ref="B29:R30"/>
    <mergeCell ref="S29:AC30"/>
    <mergeCell ref="AD29:AI29"/>
    <mergeCell ref="AJ29:AL29"/>
    <mergeCell ref="AM29:AP29"/>
    <mergeCell ref="AQ29:BA30"/>
    <mergeCell ref="DP27:DZ28"/>
    <mergeCell ref="EA27:EK28"/>
    <mergeCell ref="EL27:EV28"/>
    <mergeCell ref="EW27:EX28"/>
    <mergeCell ref="EY27:FE28"/>
    <mergeCell ref="FF27:FG28"/>
    <mergeCell ref="CG27:CH28"/>
    <mergeCell ref="CI27:CS28"/>
    <mergeCell ref="CT27:CU28"/>
    <mergeCell ref="CV27:DB28"/>
    <mergeCell ref="DC27:DD28"/>
    <mergeCell ref="DE27:DO28"/>
    <mergeCell ref="BB27:BC28"/>
    <mergeCell ref="BD27:BJ28"/>
    <mergeCell ref="BK27:BL28"/>
    <mergeCell ref="BM27:BW28"/>
    <mergeCell ref="BX27:BY28"/>
    <mergeCell ref="BZ27:CF28"/>
    <mergeCell ref="B27:R28"/>
    <mergeCell ref="S27:AC28"/>
    <mergeCell ref="AD27:AI27"/>
    <mergeCell ref="AJ27:AL27"/>
    <mergeCell ref="AM27:AP27"/>
    <mergeCell ref="AQ27:BA28"/>
    <mergeCell ref="DP25:DZ26"/>
    <mergeCell ref="EA25:EK26"/>
    <mergeCell ref="EL25:EV26"/>
    <mergeCell ref="EW25:EX26"/>
    <mergeCell ref="EY25:FE26"/>
    <mergeCell ref="FF25:FG26"/>
    <mergeCell ref="CG25:CH26"/>
    <mergeCell ref="CI25:CS26"/>
    <mergeCell ref="CT25:CU26"/>
    <mergeCell ref="CV25:DB26"/>
    <mergeCell ref="DC25:DD26"/>
    <mergeCell ref="DE25:DO26"/>
    <mergeCell ref="BB25:BC26"/>
    <mergeCell ref="BD25:BJ26"/>
    <mergeCell ref="BK25:BL26"/>
    <mergeCell ref="BM25:BW26"/>
    <mergeCell ref="BX25:BY26"/>
    <mergeCell ref="BZ25:CF26"/>
    <mergeCell ref="B25:R26"/>
    <mergeCell ref="S25:AC26"/>
    <mergeCell ref="AD25:AI25"/>
    <mergeCell ref="AJ25:AL25"/>
    <mergeCell ref="AM25:AP25"/>
    <mergeCell ref="AQ25:BA26"/>
    <mergeCell ref="EA21:EK22"/>
    <mergeCell ref="EL21:EV22"/>
    <mergeCell ref="EW21:EX22"/>
    <mergeCell ref="DP23:DZ24"/>
    <mergeCell ref="EA23:EK24"/>
    <mergeCell ref="EL23:EV24"/>
    <mergeCell ref="EW23:EX24"/>
    <mergeCell ref="EY23:FE24"/>
    <mergeCell ref="FF23:FG24"/>
    <mergeCell ref="EY21:FE22"/>
    <mergeCell ref="FF21:FG22"/>
    <mergeCell ref="DE21:DO22"/>
    <mergeCell ref="DP21:DZ22"/>
    <mergeCell ref="BD21:BJ22"/>
    <mergeCell ref="BK21:BL22"/>
    <mergeCell ref="BM21:BW22"/>
    <mergeCell ref="BX21:BY22"/>
    <mergeCell ref="BZ21:CF22"/>
    <mergeCell ref="CG21:CH22"/>
    <mergeCell ref="BB23:BC24"/>
    <mergeCell ref="BD23:BJ24"/>
    <mergeCell ref="BK23:BL24"/>
    <mergeCell ref="BM23:BW24"/>
    <mergeCell ref="BX23:BY24"/>
    <mergeCell ref="CI21:CS22"/>
    <mergeCell ref="CT21:CU22"/>
    <mergeCell ref="CV21:DB22"/>
    <mergeCell ref="DC21:DD22"/>
    <mergeCell ref="CT23:CU24"/>
    <mergeCell ref="CV23:DB24"/>
    <mergeCell ref="DC23:DD24"/>
    <mergeCell ref="DE23:DO24"/>
    <mergeCell ref="B21:R24"/>
    <mergeCell ref="S21:AC22"/>
    <mergeCell ref="AD21:AI21"/>
    <mergeCell ref="AJ21:AL21"/>
    <mergeCell ref="AM21:AP21"/>
    <mergeCell ref="AQ21:BA22"/>
    <mergeCell ref="BB21:BC22"/>
    <mergeCell ref="BM19:BW20"/>
    <mergeCell ref="BX19:CS19"/>
    <mergeCell ref="AQ20:BA20"/>
    <mergeCell ref="BB20:BL20"/>
    <mergeCell ref="BX20:CH20"/>
    <mergeCell ref="CI20:CS20"/>
    <mergeCell ref="BZ23:CF24"/>
    <mergeCell ref="CG23:CH24"/>
    <mergeCell ref="CI23:CS24"/>
    <mergeCell ref="S23:AC24"/>
    <mergeCell ref="AD23:AI23"/>
    <mergeCell ref="AJ23:AL23"/>
    <mergeCell ref="AM23:AP23"/>
    <mergeCell ref="AQ23:BA24"/>
    <mergeCell ref="A12:FG12"/>
    <mergeCell ref="A14:FG14"/>
    <mergeCell ref="A15:FG15"/>
    <mergeCell ref="A16:FG16"/>
    <mergeCell ref="A18:R20"/>
    <mergeCell ref="S18:AC20"/>
    <mergeCell ref="AD18:AP20"/>
    <mergeCell ref="AQ18:BL19"/>
    <mergeCell ref="BM18:EK18"/>
    <mergeCell ref="EL18:FG19"/>
    <mergeCell ref="EA20:EK20"/>
    <mergeCell ref="EL20:EV20"/>
    <mergeCell ref="EW20:FG20"/>
    <mergeCell ref="CT19:DD20"/>
    <mergeCell ref="DE19:DO20"/>
    <mergeCell ref="DP19:EK19"/>
    <mergeCell ref="DP20:DZ20"/>
    <mergeCell ref="EL9:EU10"/>
    <mergeCell ref="EV9:FE10"/>
    <mergeCell ref="A10:CT10"/>
    <mergeCell ref="DS10:EJ10"/>
    <mergeCell ref="DB11:EJ11"/>
    <mergeCell ref="EL11:FE11"/>
    <mergeCell ref="AA6:CU6"/>
    <mergeCell ref="DZ6:EJ6"/>
    <mergeCell ref="EL6:FE6"/>
    <mergeCell ref="DG7:EJ7"/>
    <mergeCell ref="EL7:FE7"/>
    <mergeCell ref="A8:U8"/>
    <mergeCell ref="AD8:CL8"/>
    <mergeCell ref="DZ8:EJ8"/>
    <mergeCell ref="EL8:FE8"/>
    <mergeCell ref="AG2:DL2"/>
    <mergeCell ref="BJ3:CJ3"/>
    <mergeCell ref="EL3:FE3"/>
    <mergeCell ref="CV4:EJ4"/>
    <mergeCell ref="EL4:FE4"/>
    <mergeCell ref="CM5:EJ5"/>
    <mergeCell ref="EL5:EQ5"/>
    <mergeCell ref="ER5:EY5"/>
    <mergeCell ref="EZ5:FE5"/>
  </mergeCells>
  <pageMargins left="1.299212598425197" right="0.43307086614173229" top="0.19685039370078741" bottom="0.19685039370078741" header="0" footer="0"/>
  <pageSetup paperSize="9" scale="88" orientation="landscape" r:id="rId1"/>
  <headerFooter alignWithMargins="0">
    <oddHeader xml:space="preserve">&amp;R&amp;"Times New Roman,обычный"&amp;7
</oddHeader>
  </headerFooter>
  <rowBreaks count="2" manualBreakCount="2">
    <brk id="45" max="162" man="1"/>
    <brk id="7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44"/>
  <sheetViews>
    <sheetView view="pageBreakPreview" zoomScale="90" zoomScaleNormal="100" zoomScaleSheetLayoutView="90" workbookViewId="0">
      <selection activeCell="BO18" sqref="BO18:BZ19"/>
    </sheetView>
  </sheetViews>
  <sheetFormatPr defaultColWidth="0.85546875" defaultRowHeight="12" customHeight="1"/>
  <cols>
    <col min="1" max="17" width="0.85546875" style="285"/>
    <col min="18" max="29" width="0.42578125" style="285" customWidth="1"/>
    <col min="30" max="35" width="0.7109375" style="285" customWidth="1"/>
    <col min="36" max="38" width="0.7109375" style="300" customWidth="1"/>
    <col min="39" max="42" width="0.7109375" style="285" customWidth="1"/>
    <col min="43" max="64" width="0.85546875" style="285"/>
    <col min="65" max="65" width="1" style="285" customWidth="1"/>
    <col min="66" max="78" width="0.85546875" style="285"/>
    <col min="79" max="80" width="8.7109375" style="285" hidden="1" customWidth="1"/>
    <col min="81" max="104" width="0.85546875" style="285"/>
    <col min="105" max="106" width="8.7109375" style="285" hidden="1" customWidth="1"/>
    <col min="107" max="118" width="0.85546875" style="285"/>
    <col min="119" max="142" width="0.5703125" style="285" customWidth="1"/>
    <col min="143" max="153" width="0.85546875" style="285"/>
    <col min="154" max="154" width="1.140625" style="285" customWidth="1"/>
    <col min="155" max="164" width="0.85546875" style="285"/>
    <col min="165" max="165" width="1" style="285" customWidth="1"/>
    <col min="166" max="16384" width="0.85546875" style="285"/>
  </cols>
  <sheetData>
    <row r="1" spans="1:167" s="279" customFormat="1" ht="14.25" customHeight="1">
      <c r="AK1" s="280"/>
      <c r="AL1" s="280"/>
      <c r="AM1" s="280"/>
      <c r="FK1" s="281" t="s">
        <v>249</v>
      </c>
    </row>
    <row r="2" spans="1:167" s="283" customFormat="1" ht="15">
      <c r="A2" s="1325" t="s">
        <v>250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  <c r="U2" s="1325"/>
      <c r="V2" s="1325"/>
      <c r="W2" s="1325"/>
      <c r="X2" s="1325"/>
      <c r="Y2" s="1325"/>
      <c r="Z2" s="1325"/>
      <c r="AA2" s="1325"/>
      <c r="AB2" s="1325"/>
      <c r="AC2" s="1325"/>
      <c r="AD2" s="1325"/>
      <c r="AE2" s="1325"/>
      <c r="AF2" s="1325"/>
      <c r="AG2" s="1325"/>
      <c r="AH2" s="1325"/>
      <c r="AI2" s="1325"/>
      <c r="AJ2" s="1325"/>
      <c r="AK2" s="1325"/>
      <c r="AL2" s="1325"/>
      <c r="AM2" s="1325"/>
      <c r="AN2" s="1325"/>
      <c r="AO2" s="1325"/>
      <c r="AP2" s="1325"/>
      <c r="AQ2" s="1325"/>
      <c r="AR2" s="1325"/>
      <c r="AS2" s="1325"/>
      <c r="AT2" s="1325"/>
      <c r="AU2" s="1325"/>
      <c r="AV2" s="1325"/>
      <c r="AW2" s="1325"/>
      <c r="AX2" s="1325"/>
      <c r="AY2" s="1325"/>
      <c r="AZ2" s="1325"/>
      <c r="BA2" s="1325"/>
      <c r="BB2" s="1325"/>
      <c r="BC2" s="1325"/>
      <c r="BD2" s="1325"/>
      <c r="BE2" s="1325"/>
      <c r="BF2" s="1325"/>
      <c r="BG2" s="1325"/>
      <c r="BH2" s="1325"/>
      <c r="BI2" s="1325"/>
      <c r="BJ2" s="1325"/>
      <c r="BK2" s="1325"/>
      <c r="BL2" s="1325"/>
      <c r="BM2" s="1325"/>
      <c r="BN2" s="1325"/>
      <c r="BO2" s="1325"/>
      <c r="BP2" s="1325"/>
      <c r="BQ2" s="1325"/>
      <c r="BR2" s="1325"/>
      <c r="BS2" s="1325"/>
      <c r="BT2" s="1325"/>
      <c r="BU2" s="1325"/>
      <c r="BV2" s="1325"/>
      <c r="BW2" s="1325"/>
      <c r="BX2" s="1325"/>
      <c r="BY2" s="1325"/>
      <c r="BZ2" s="1325"/>
      <c r="CA2" s="1325"/>
      <c r="CB2" s="1325"/>
      <c r="CC2" s="1325"/>
      <c r="CD2" s="1325"/>
      <c r="CE2" s="1325"/>
      <c r="CF2" s="1325"/>
      <c r="CG2" s="1325"/>
      <c r="CH2" s="1325"/>
      <c r="CI2" s="1325"/>
      <c r="CJ2" s="1325"/>
      <c r="CK2" s="1325"/>
      <c r="CL2" s="1325"/>
      <c r="CM2" s="1325"/>
      <c r="CN2" s="1325"/>
      <c r="CO2" s="1325"/>
      <c r="CP2" s="1325"/>
      <c r="CQ2" s="1325"/>
      <c r="CR2" s="1325"/>
      <c r="CS2" s="1325"/>
      <c r="CT2" s="1325"/>
      <c r="CU2" s="1325"/>
      <c r="CV2" s="1325"/>
      <c r="CW2" s="1325"/>
      <c r="CX2" s="1325"/>
      <c r="CY2" s="1325"/>
      <c r="CZ2" s="1325"/>
      <c r="DA2" s="1325"/>
      <c r="DB2" s="1325"/>
      <c r="DC2" s="1325"/>
      <c r="DD2" s="1325"/>
      <c r="DE2" s="1325"/>
      <c r="DF2" s="1325"/>
      <c r="DG2" s="1325"/>
      <c r="DH2" s="1325"/>
      <c r="DI2" s="1325"/>
      <c r="DJ2" s="1325"/>
      <c r="DK2" s="1325"/>
      <c r="DL2" s="1325"/>
      <c r="DM2" s="1325"/>
      <c r="DN2" s="1325"/>
      <c r="DO2" s="1325"/>
      <c r="DP2" s="1325"/>
      <c r="DQ2" s="1325"/>
      <c r="DR2" s="1325"/>
      <c r="DS2" s="1325"/>
      <c r="DT2" s="1325"/>
      <c r="DU2" s="1325"/>
      <c r="DV2" s="1325"/>
      <c r="DW2" s="1325"/>
      <c r="DX2" s="1325"/>
      <c r="DY2" s="1325"/>
      <c r="DZ2" s="1325"/>
      <c r="EA2" s="1325"/>
      <c r="EB2" s="1325"/>
      <c r="EC2" s="1325"/>
      <c r="ED2" s="1325"/>
      <c r="EE2" s="1325"/>
      <c r="EF2" s="1325"/>
      <c r="EG2" s="1325"/>
      <c r="EH2" s="1325"/>
      <c r="EI2" s="1325"/>
      <c r="EJ2" s="1325"/>
      <c r="EK2" s="1325"/>
      <c r="EL2" s="1325"/>
      <c r="EM2" s="1325"/>
      <c r="EN2" s="1325"/>
      <c r="EO2" s="1325"/>
      <c r="EP2" s="1325"/>
      <c r="EQ2" s="1325"/>
      <c r="ER2" s="1325"/>
      <c r="ES2" s="1325"/>
      <c r="ET2" s="1325"/>
      <c r="EU2" s="1325"/>
      <c r="EV2" s="1325"/>
      <c r="EW2" s="1325"/>
      <c r="EX2" s="1325"/>
      <c r="EY2" s="1325"/>
      <c r="EZ2" s="1325"/>
      <c r="FA2" s="1325"/>
      <c r="FB2" s="1325"/>
      <c r="FC2" s="1325"/>
      <c r="FD2" s="1325"/>
      <c r="FE2" s="1325"/>
      <c r="FF2" s="1325"/>
      <c r="FG2" s="1325"/>
      <c r="FH2" s="1325"/>
      <c r="FI2" s="1325"/>
      <c r="FJ2" s="1325"/>
      <c r="FK2" s="282"/>
    </row>
    <row r="3" spans="1:167" s="283" customFormat="1" ht="15">
      <c r="A3" s="1325" t="s">
        <v>251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5"/>
      <c r="X3" s="1325"/>
      <c r="Y3" s="1325"/>
      <c r="Z3" s="1325"/>
      <c r="AA3" s="1325"/>
      <c r="AB3" s="1325"/>
      <c r="AC3" s="1325"/>
      <c r="AD3" s="1325"/>
      <c r="AE3" s="1325"/>
      <c r="AF3" s="1325"/>
      <c r="AG3" s="1325"/>
      <c r="AH3" s="1325"/>
      <c r="AI3" s="1325"/>
      <c r="AJ3" s="1325"/>
      <c r="AK3" s="1325"/>
      <c r="AL3" s="1325"/>
      <c r="AM3" s="1325"/>
      <c r="AN3" s="1325"/>
      <c r="AO3" s="1325"/>
      <c r="AP3" s="1325"/>
      <c r="AQ3" s="1325"/>
      <c r="AR3" s="1325"/>
      <c r="AS3" s="1325"/>
      <c r="AT3" s="1325"/>
      <c r="AU3" s="1325"/>
      <c r="AV3" s="1325"/>
      <c r="AW3" s="1325"/>
      <c r="AX3" s="1325"/>
      <c r="AY3" s="1325"/>
      <c r="AZ3" s="1325"/>
      <c r="BA3" s="1325"/>
      <c r="BB3" s="1325"/>
      <c r="BC3" s="1325"/>
      <c r="BD3" s="1325"/>
      <c r="BE3" s="1325"/>
      <c r="BF3" s="1325"/>
      <c r="BG3" s="1325"/>
      <c r="BH3" s="1325"/>
      <c r="BI3" s="1325"/>
      <c r="BJ3" s="1325"/>
      <c r="BK3" s="1325"/>
      <c r="BL3" s="1325"/>
      <c r="BM3" s="1325"/>
      <c r="BN3" s="1325"/>
      <c r="BO3" s="1325"/>
      <c r="BP3" s="1325"/>
      <c r="BQ3" s="1325"/>
      <c r="BR3" s="1325"/>
      <c r="BS3" s="1325"/>
      <c r="BT3" s="1325"/>
      <c r="BU3" s="1325"/>
      <c r="BV3" s="1325"/>
      <c r="BW3" s="1325"/>
      <c r="BX3" s="1325"/>
      <c r="BY3" s="1325"/>
      <c r="BZ3" s="1325"/>
      <c r="CA3" s="1325"/>
      <c r="CB3" s="1325"/>
      <c r="CC3" s="1325"/>
      <c r="CD3" s="1325"/>
      <c r="CE3" s="1325"/>
      <c r="CF3" s="1325"/>
      <c r="CG3" s="1325"/>
      <c r="CH3" s="1325"/>
      <c r="CI3" s="1325"/>
      <c r="CJ3" s="1325"/>
      <c r="CK3" s="1325"/>
      <c r="CL3" s="1325"/>
      <c r="CM3" s="1325"/>
      <c r="CN3" s="1325"/>
      <c r="CO3" s="1325"/>
      <c r="CP3" s="1325"/>
      <c r="CQ3" s="1325"/>
      <c r="CR3" s="1325"/>
      <c r="CS3" s="1325"/>
      <c r="CT3" s="1325"/>
      <c r="CU3" s="1325"/>
      <c r="CV3" s="1325"/>
      <c r="CW3" s="1325"/>
      <c r="CX3" s="1325"/>
      <c r="CY3" s="1325"/>
      <c r="CZ3" s="1325"/>
      <c r="DA3" s="1325"/>
      <c r="DB3" s="1325"/>
      <c r="DC3" s="1325"/>
      <c r="DD3" s="1325"/>
      <c r="DE3" s="1325"/>
      <c r="DF3" s="1325"/>
      <c r="DG3" s="1325"/>
      <c r="DH3" s="1325"/>
      <c r="DI3" s="1325"/>
      <c r="DJ3" s="1325"/>
      <c r="DK3" s="1325"/>
      <c r="DL3" s="1325"/>
      <c r="DM3" s="1325"/>
      <c r="DN3" s="1325"/>
      <c r="DO3" s="1325"/>
      <c r="DP3" s="1325"/>
      <c r="DQ3" s="1325"/>
      <c r="DR3" s="1325"/>
      <c r="DS3" s="1325"/>
      <c r="DT3" s="1325"/>
      <c r="DU3" s="1325"/>
      <c r="DV3" s="1325"/>
      <c r="DW3" s="1325"/>
      <c r="DX3" s="1325"/>
      <c r="DY3" s="1325"/>
      <c r="DZ3" s="1325"/>
      <c r="EA3" s="1325"/>
      <c r="EB3" s="1325"/>
      <c r="EC3" s="1325"/>
      <c r="ED3" s="1325"/>
      <c r="EE3" s="1325"/>
      <c r="EF3" s="1325"/>
      <c r="EG3" s="1325"/>
      <c r="EH3" s="1325"/>
      <c r="EI3" s="1325"/>
      <c r="EJ3" s="1325"/>
      <c r="EK3" s="1325"/>
      <c r="EL3" s="1325"/>
      <c r="EM3" s="1325"/>
      <c r="EN3" s="1325"/>
      <c r="EO3" s="1325"/>
      <c r="EP3" s="1325"/>
      <c r="EQ3" s="1325"/>
      <c r="ER3" s="1325"/>
      <c r="ES3" s="1325"/>
      <c r="ET3" s="1325"/>
      <c r="EU3" s="1325"/>
      <c r="EV3" s="1325"/>
      <c r="EW3" s="1325"/>
      <c r="EX3" s="1325"/>
      <c r="EY3" s="1325"/>
      <c r="EZ3" s="1325"/>
      <c r="FA3" s="1325"/>
      <c r="FB3" s="1325"/>
      <c r="FC3" s="1325"/>
      <c r="FD3" s="1325"/>
      <c r="FE3" s="1325"/>
      <c r="FF3" s="1325"/>
      <c r="FG3" s="1325"/>
      <c r="FH3" s="1325"/>
      <c r="FI3" s="1325"/>
      <c r="FJ3" s="1325"/>
      <c r="FK3" s="282"/>
    </row>
    <row r="4" spans="1:167" s="279" customFormat="1" ht="4.5" customHeight="1">
      <c r="AK4" s="280"/>
      <c r="AL4" s="280"/>
      <c r="AM4" s="280"/>
      <c r="FK4" s="281"/>
    </row>
    <row r="5" spans="1:167" s="284" customFormat="1" ht="14.25" customHeight="1">
      <c r="A5" s="1326"/>
      <c r="B5" s="1327"/>
      <c r="C5" s="1327"/>
      <c r="D5" s="1327"/>
      <c r="E5" s="1327"/>
      <c r="F5" s="1327"/>
      <c r="G5" s="1327"/>
      <c r="H5" s="1327"/>
      <c r="I5" s="1327"/>
      <c r="J5" s="1327"/>
      <c r="K5" s="1327"/>
      <c r="L5" s="1327"/>
      <c r="M5" s="1327"/>
      <c r="N5" s="1327"/>
      <c r="O5" s="1327"/>
      <c r="P5" s="1327"/>
      <c r="Q5" s="1328"/>
      <c r="R5" s="1326" t="s">
        <v>370</v>
      </c>
      <c r="S5" s="1327"/>
      <c r="T5" s="1327"/>
      <c r="U5" s="1327"/>
      <c r="V5" s="1327"/>
      <c r="W5" s="1327"/>
      <c r="X5" s="1327"/>
      <c r="Y5" s="1327"/>
      <c r="Z5" s="1327"/>
      <c r="AA5" s="1327"/>
      <c r="AB5" s="1327"/>
      <c r="AC5" s="1328"/>
      <c r="AD5" s="1326" t="s">
        <v>215</v>
      </c>
      <c r="AE5" s="1327"/>
      <c r="AF5" s="1327"/>
      <c r="AG5" s="1327"/>
      <c r="AH5" s="1327"/>
      <c r="AI5" s="1327"/>
      <c r="AJ5" s="1327"/>
      <c r="AK5" s="1327"/>
      <c r="AL5" s="1327"/>
      <c r="AM5" s="1327"/>
      <c r="AN5" s="1327"/>
      <c r="AO5" s="1327"/>
      <c r="AP5" s="1328"/>
      <c r="AQ5" s="1326" t="s">
        <v>216</v>
      </c>
      <c r="AR5" s="1327"/>
      <c r="AS5" s="1327"/>
      <c r="AT5" s="1327"/>
      <c r="AU5" s="1327"/>
      <c r="AV5" s="1327"/>
      <c r="AW5" s="1327"/>
      <c r="AX5" s="1327"/>
      <c r="AY5" s="1327"/>
      <c r="AZ5" s="1327"/>
      <c r="BA5" s="1327"/>
      <c r="BB5" s="1327"/>
      <c r="BC5" s="1327"/>
      <c r="BD5" s="1327"/>
      <c r="BE5" s="1327"/>
      <c r="BF5" s="1327"/>
      <c r="BG5" s="1327"/>
      <c r="BH5" s="1327"/>
      <c r="BI5" s="1327"/>
      <c r="BJ5" s="1327"/>
      <c r="BK5" s="1327"/>
      <c r="BL5" s="1327"/>
      <c r="BM5" s="1327"/>
      <c r="BN5" s="1328"/>
      <c r="BO5" s="1335" t="s">
        <v>217</v>
      </c>
      <c r="BP5" s="1336"/>
      <c r="BQ5" s="1336"/>
      <c r="BR5" s="1336"/>
      <c r="BS5" s="1336"/>
      <c r="BT5" s="1336"/>
      <c r="BU5" s="1336"/>
      <c r="BV5" s="1336"/>
      <c r="BW5" s="1336"/>
      <c r="BX5" s="1336"/>
      <c r="BY5" s="1336"/>
      <c r="BZ5" s="1336"/>
      <c r="CA5" s="1336"/>
      <c r="CB5" s="1336"/>
      <c r="CC5" s="1336"/>
      <c r="CD5" s="1336"/>
      <c r="CE5" s="1336"/>
      <c r="CF5" s="1336"/>
      <c r="CG5" s="1336"/>
      <c r="CH5" s="1336"/>
      <c r="CI5" s="1336"/>
      <c r="CJ5" s="1336"/>
      <c r="CK5" s="1336"/>
      <c r="CL5" s="1336"/>
      <c r="CM5" s="1336"/>
      <c r="CN5" s="1336"/>
      <c r="CO5" s="1336"/>
      <c r="CP5" s="1336"/>
      <c r="CQ5" s="1336"/>
      <c r="CR5" s="1336"/>
      <c r="CS5" s="1336"/>
      <c r="CT5" s="1336"/>
      <c r="CU5" s="1336"/>
      <c r="CV5" s="1336"/>
      <c r="CW5" s="1336"/>
      <c r="CX5" s="1336"/>
      <c r="CY5" s="1336"/>
      <c r="CZ5" s="1336"/>
      <c r="DA5" s="1336"/>
      <c r="DB5" s="1336"/>
      <c r="DC5" s="1336"/>
      <c r="DD5" s="1336"/>
      <c r="DE5" s="1336"/>
      <c r="DF5" s="1336"/>
      <c r="DG5" s="1336"/>
      <c r="DH5" s="1336"/>
      <c r="DI5" s="1336"/>
      <c r="DJ5" s="1336"/>
      <c r="DK5" s="1336"/>
      <c r="DL5" s="1336"/>
      <c r="DM5" s="1336"/>
      <c r="DN5" s="1336"/>
      <c r="DO5" s="1336"/>
      <c r="DP5" s="1336"/>
      <c r="DQ5" s="1336"/>
      <c r="DR5" s="1336"/>
      <c r="DS5" s="1336"/>
      <c r="DT5" s="1336"/>
      <c r="DU5" s="1336"/>
      <c r="DV5" s="1336"/>
      <c r="DW5" s="1336"/>
      <c r="DX5" s="1336"/>
      <c r="DY5" s="1336"/>
      <c r="DZ5" s="1336"/>
      <c r="EA5" s="1336"/>
      <c r="EB5" s="1336"/>
      <c r="EC5" s="1336"/>
      <c r="ED5" s="1336"/>
      <c r="EE5" s="1336"/>
      <c r="EF5" s="1336"/>
      <c r="EG5" s="1336"/>
      <c r="EH5" s="1336"/>
      <c r="EI5" s="1336"/>
      <c r="EJ5" s="1336"/>
      <c r="EK5" s="1336"/>
      <c r="EL5" s="1337"/>
      <c r="EM5" s="1326" t="s">
        <v>218</v>
      </c>
      <c r="EN5" s="1327"/>
      <c r="EO5" s="1327"/>
      <c r="EP5" s="1327"/>
      <c r="EQ5" s="1327"/>
      <c r="ER5" s="1327"/>
      <c r="ES5" s="1327"/>
      <c r="ET5" s="1327"/>
      <c r="EU5" s="1327"/>
      <c r="EV5" s="1327"/>
      <c r="EW5" s="1327"/>
      <c r="EX5" s="1327"/>
      <c r="EY5" s="1327"/>
      <c r="EZ5" s="1327"/>
      <c r="FA5" s="1327"/>
      <c r="FB5" s="1327"/>
      <c r="FC5" s="1327"/>
      <c r="FD5" s="1327"/>
      <c r="FE5" s="1327"/>
      <c r="FF5" s="1327"/>
      <c r="FG5" s="1327"/>
      <c r="FH5" s="1327"/>
      <c r="FI5" s="1327"/>
      <c r="FJ5" s="1328"/>
    </row>
    <row r="6" spans="1:167" s="284" customFormat="1" ht="14.25" customHeight="1">
      <c r="A6" s="1329"/>
      <c r="B6" s="1330"/>
      <c r="C6" s="1330"/>
      <c r="D6" s="1330"/>
      <c r="E6" s="1330"/>
      <c r="F6" s="1330"/>
      <c r="G6" s="1330"/>
      <c r="H6" s="1330"/>
      <c r="I6" s="1330"/>
      <c r="J6" s="1330"/>
      <c r="K6" s="1330"/>
      <c r="L6" s="1330"/>
      <c r="M6" s="1330"/>
      <c r="N6" s="1330"/>
      <c r="O6" s="1330"/>
      <c r="P6" s="1330"/>
      <c r="Q6" s="1331"/>
      <c r="R6" s="1329"/>
      <c r="S6" s="1330"/>
      <c r="T6" s="1330"/>
      <c r="U6" s="1330"/>
      <c r="V6" s="1330"/>
      <c r="W6" s="1330"/>
      <c r="X6" s="1330"/>
      <c r="Y6" s="1330"/>
      <c r="Z6" s="1330"/>
      <c r="AA6" s="1330"/>
      <c r="AB6" s="1330"/>
      <c r="AC6" s="1331"/>
      <c r="AD6" s="1329"/>
      <c r="AE6" s="1330"/>
      <c r="AF6" s="1330"/>
      <c r="AG6" s="1330"/>
      <c r="AH6" s="1330"/>
      <c r="AI6" s="1330"/>
      <c r="AJ6" s="1330"/>
      <c r="AK6" s="1330"/>
      <c r="AL6" s="1330"/>
      <c r="AM6" s="1330"/>
      <c r="AN6" s="1330"/>
      <c r="AO6" s="1330"/>
      <c r="AP6" s="1331"/>
      <c r="AQ6" s="1338" t="s">
        <v>465</v>
      </c>
      <c r="AR6" s="1339"/>
      <c r="AS6" s="1339"/>
      <c r="AT6" s="1339"/>
      <c r="AU6" s="1339"/>
      <c r="AV6" s="1339"/>
      <c r="AW6" s="1339"/>
      <c r="AX6" s="1339"/>
      <c r="AY6" s="1339"/>
      <c r="AZ6" s="1339"/>
      <c r="BA6" s="1339"/>
      <c r="BB6" s="1340"/>
      <c r="BC6" s="1338" t="s">
        <v>469</v>
      </c>
      <c r="BD6" s="1339"/>
      <c r="BE6" s="1339"/>
      <c r="BF6" s="1339"/>
      <c r="BG6" s="1339"/>
      <c r="BH6" s="1339"/>
      <c r="BI6" s="1339"/>
      <c r="BJ6" s="1339"/>
      <c r="BK6" s="1339"/>
      <c r="BL6" s="1339"/>
      <c r="BM6" s="1339"/>
      <c r="BN6" s="1340"/>
      <c r="BO6" s="1327" t="s">
        <v>219</v>
      </c>
      <c r="BP6" s="1327"/>
      <c r="BQ6" s="1327"/>
      <c r="BR6" s="1327"/>
      <c r="BS6" s="1327"/>
      <c r="BT6" s="1327"/>
      <c r="BU6" s="1327"/>
      <c r="BV6" s="1327"/>
      <c r="BW6" s="1327"/>
      <c r="BX6" s="1327"/>
      <c r="BY6" s="1327"/>
      <c r="BZ6" s="1328"/>
      <c r="CA6" s="1338" t="s">
        <v>470</v>
      </c>
      <c r="CB6" s="1350" t="s">
        <v>471</v>
      </c>
      <c r="CC6" s="1335" t="s">
        <v>252</v>
      </c>
      <c r="CD6" s="1336"/>
      <c r="CE6" s="1336"/>
      <c r="CF6" s="1336"/>
      <c r="CG6" s="1336"/>
      <c r="CH6" s="1336"/>
      <c r="CI6" s="1336"/>
      <c r="CJ6" s="1336"/>
      <c r="CK6" s="1336"/>
      <c r="CL6" s="1336"/>
      <c r="CM6" s="1336"/>
      <c r="CN6" s="1336"/>
      <c r="CO6" s="1336"/>
      <c r="CP6" s="1336"/>
      <c r="CQ6" s="1336"/>
      <c r="CR6" s="1336"/>
      <c r="CS6" s="1336"/>
      <c r="CT6" s="1336"/>
      <c r="CU6" s="1336"/>
      <c r="CV6" s="1336"/>
      <c r="CW6" s="1336"/>
      <c r="CX6" s="1336"/>
      <c r="CY6" s="1336"/>
      <c r="CZ6" s="1337"/>
      <c r="DA6" s="1338" t="s">
        <v>472</v>
      </c>
      <c r="DB6" s="1350" t="s">
        <v>473</v>
      </c>
      <c r="DC6" s="1338" t="s">
        <v>474</v>
      </c>
      <c r="DD6" s="1339"/>
      <c r="DE6" s="1339"/>
      <c r="DF6" s="1339"/>
      <c r="DG6" s="1339"/>
      <c r="DH6" s="1339"/>
      <c r="DI6" s="1339"/>
      <c r="DJ6" s="1339"/>
      <c r="DK6" s="1339"/>
      <c r="DL6" s="1339"/>
      <c r="DM6" s="1339"/>
      <c r="DN6" s="1340"/>
      <c r="DO6" s="1335" t="s">
        <v>223</v>
      </c>
      <c r="DP6" s="1336"/>
      <c r="DQ6" s="1336"/>
      <c r="DR6" s="1336"/>
      <c r="DS6" s="1336"/>
      <c r="DT6" s="1336"/>
      <c r="DU6" s="1336"/>
      <c r="DV6" s="1336"/>
      <c r="DW6" s="1336"/>
      <c r="DX6" s="1336"/>
      <c r="DY6" s="1336"/>
      <c r="DZ6" s="1336"/>
      <c r="EA6" s="1336"/>
      <c r="EB6" s="1336"/>
      <c r="EC6" s="1336"/>
      <c r="ED6" s="1336"/>
      <c r="EE6" s="1336"/>
      <c r="EF6" s="1336"/>
      <c r="EG6" s="1336"/>
      <c r="EH6" s="1336"/>
      <c r="EI6" s="1336"/>
      <c r="EJ6" s="1336"/>
      <c r="EK6" s="1336"/>
      <c r="EL6" s="1336"/>
      <c r="EM6" s="1338" t="s">
        <v>465</v>
      </c>
      <c r="EN6" s="1339"/>
      <c r="EO6" s="1339"/>
      <c r="EP6" s="1339"/>
      <c r="EQ6" s="1339"/>
      <c r="ER6" s="1339"/>
      <c r="ES6" s="1339"/>
      <c r="ET6" s="1339"/>
      <c r="EU6" s="1339"/>
      <c r="EV6" s="1339"/>
      <c r="EW6" s="1339"/>
      <c r="EX6" s="1340"/>
      <c r="EY6" s="1338" t="s">
        <v>469</v>
      </c>
      <c r="EZ6" s="1339"/>
      <c r="FA6" s="1339"/>
      <c r="FB6" s="1339"/>
      <c r="FC6" s="1339"/>
      <c r="FD6" s="1339"/>
      <c r="FE6" s="1339"/>
      <c r="FF6" s="1339"/>
      <c r="FG6" s="1339"/>
      <c r="FH6" s="1339"/>
      <c r="FI6" s="1339"/>
      <c r="FJ6" s="1340"/>
    </row>
    <row r="7" spans="1:167" s="284" customFormat="1" ht="35.25" customHeight="1" thickBot="1">
      <c r="A7" s="1332"/>
      <c r="B7" s="1333"/>
      <c r="C7" s="1333"/>
      <c r="D7" s="1333"/>
      <c r="E7" s="1333"/>
      <c r="F7" s="1333"/>
      <c r="G7" s="1333"/>
      <c r="H7" s="1333"/>
      <c r="I7" s="1333"/>
      <c r="J7" s="1333"/>
      <c r="K7" s="1333"/>
      <c r="L7" s="1333"/>
      <c r="M7" s="1333"/>
      <c r="N7" s="1333"/>
      <c r="O7" s="1333"/>
      <c r="P7" s="1333"/>
      <c r="Q7" s="1334"/>
      <c r="R7" s="1332"/>
      <c r="S7" s="1333"/>
      <c r="T7" s="1333"/>
      <c r="U7" s="1333"/>
      <c r="V7" s="1333"/>
      <c r="W7" s="1333"/>
      <c r="X7" s="1333"/>
      <c r="Y7" s="1333"/>
      <c r="Z7" s="1333"/>
      <c r="AA7" s="1333"/>
      <c r="AB7" s="1333"/>
      <c r="AC7" s="1334"/>
      <c r="AD7" s="1329"/>
      <c r="AE7" s="1330"/>
      <c r="AF7" s="1330"/>
      <c r="AG7" s="1330"/>
      <c r="AH7" s="1330"/>
      <c r="AI7" s="1330"/>
      <c r="AJ7" s="1330"/>
      <c r="AK7" s="1330"/>
      <c r="AL7" s="1330"/>
      <c r="AM7" s="1330"/>
      <c r="AN7" s="1330"/>
      <c r="AO7" s="1330"/>
      <c r="AP7" s="1331"/>
      <c r="AQ7" s="1341"/>
      <c r="AR7" s="1342"/>
      <c r="AS7" s="1342"/>
      <c r="AT7" s="1342"/>
      <c r="AU7" s="1342"/>
      <c r="AV7" s="1342"/>
      <c r="AW7" s="1342"/>
      <c r="AX7" s="1342"/>
      <c r="AY7" s="1342"/>
      <c r="AZ7" s="1342"/>
      <c r="BA7" s="1342"/>
      <c r="BB7" s="1343"/>
      <c r="BC7" s="1341"/>
      <c r="BD7" s="1342"/>
      <c r="BE7" s="1342"/>
      <c r="BF7" s="1342"/>
      <c r="BG7" s="1342"/>
      <c r="BH7" s="1342"/>
      <c r="BI7" s="1342"/>
      <c r="BJ7" s="1342"/>
      <c r="BK7" s="1342"/>
      <c r="BL7" s="1342"/>
      <c r="BM7" s="1342"/>
      <c r="BN7" s="1343"/>
      <c r="BO7" s="1347"/>
      <c r="BP7" s="1348"/>
      <c r="BQ7" s="1348"/>
      <c r="BR7" s="1348"/>
      <c r="BS7" s="1348"/>
      <c r="BT7" s="1348"/>
      <c r="BU7" s="1348"/>
      <c r="BV7" s="1348"/>
      <c r="BW7" s="1348"/>
      <c r="BX7" s="1348"/>
      <c r="BY7" s="1348"/>
      <c r="BZ7" s="1349"/>
      <c r="CA7" s="1341"/>
      <c r="CB7" s="1351"/>
      <c r="CC7" s="1344" t="s">
        <v>465</v>
      </c>
      <c r="CD7" s="1345"/>
      <c r="CE7" s="1345"/>
      <c r="CF7" s="1345"/>
      <c r="CG7" s="1345"/>
      <c r="CH7" s="1345"/>
      <c r="CI7" s="1345"/>
      <c r="CJ7" s="1345"/>
      <c r="CK7" s="1345"/>
      <c r="CL7" s="1345"/>
      <c r="CM7" s="1345"/>
      <c r="CN7" s="1345"/>
      <c r="CO7" s="1338" t="s">
        <v>469</v>
      </c>
      <c r="CP7" s="1339"/>
      <c r="CQ7" s="1339"/>
      <c r="CR7" s="1339"/>
      <c r="CS7" s="1339"/>
      <c r="CT7" s="1339"/>
      <c r="CU7" s="1339"/>
      <c r="CV7" s="1339"/>
      <c r="CW7" s="1339"/>
      <c r="CX7" s="1339"/>
      <c r="CY7" s="1339"/>
      <c r="CZ7" s="1340"/>
      <c r="DA7" s="1341"/>
      <c r="DB7" s="1351"/>
      <c r="DC7" s="1341"/>
      <c r="DD7" s="1342"/>
      <c r="DE7" s="1342"/>
      <c r="DF7" s="1342"/>
      <c r="DG7" s="1342"/>
      <c r="DH7" s="1342"/>
      <c r="DI7" s="1342"/>
      <c r="DJ7" s="1342"/>
      <c r="DK7" s="1342"/>
      <c r="DL7" s="1342"/>
      <c r="DM7" s="1342"/>
      <c r="DN7" s="1343"/>
      <c r="DO7" s="1344" t="s">
        <v>465</v>
      </c>
      <c r="DP7" s="1345"/>
      <c r="DQ7" s="1345"/>
      <c r="DR7" s="1345"/>
      <c r="DS7" s="1345"/>
      <c r="DT7" s="1345"/>
      <c r="DU7" s="1345"/>
      <c r="DV7" s="1345"/>
      <c r="DW7" s="1345"/>
      <c r="DX7" s="1345"/>
      <c r="DY7" s="1345"/>
      <c r="DZ7" s="1346"/>
      <c r="EA7" s="1344" t="s">
        <v>469</v>
      </c>
      <c r="EB7" s="1345"/>
      <c r="EC7" s="1345"/>
      <c r="ED7" s="1345"/>
      <c r="EE7" s="1345"/>
      <c r="EF7" s="1345"/>
      <c r="EG7" s="1345"/>
      <c r="EH7" s="1345"/>
      <c r="EI7" s="1345"/>
      <c r="EJ7" s="1345"/>
      <c r="EK7" s="1345"/>
      <c r="EL7" s="1345"/>
      <c r="EM7" s="1341"/>
      <c r="EN7" s="1342"/>
      <c r="EO7" s="1342"/>
      <c r="EP7" s="1342"/>
      <c r="EQ7" s="1342"/>
      <c r="ER7" s="1342"/>
      <c r="ES7" s="1342"/>
      <c r="ET7" s="1342"/>
      <c r="EU7" s="1342"/>
      <c r="EV7" s="1342"/>
      <c r="EW7" s="1342"/>
      <c r="EX7" s="1343"/>
      <c r="EY7" s="1341"/>
      <c r="EZ7" s="1342"/>
      <c r="FA7" s="1342"/>
      <c r="FB7" s="1342"/>
      <c r="FC7" s="1342"/>
      <c r="FD7" s="1342"/>
      <c r="FE7" s="1342"/>
      <c r="FF7" s="1342"/>
      <c r="FG7" s="1342"/>
      <c r="FH7" s="1342"/>
      <c r="FI7" s="1342"/>
      <c r="FJ7" s="1343"/>
    </row>
    <row r="8" spans="1:167" ht="24" customHeight="1">
      <c r="A8" s="1360" t="s">
        <v>253</v>
      </c>
      <c r="B8" s="1361"/>
      <c r="C8" s="1361"/>
      <c r="D8" s="1361"/>
      <c r="E8" s="1361"/>
      <c r="F8" s="1361"/>
      <c r="G8" s="1361"/>
      <c r="H8" s="1361"/>
      <c r="I8" s="1361"/>
      <c r="J8" s="1361"/>
      <c r="K8" s="1361"/>
      <c r="L8" s="1361"/>
      <c r="M8" s="1361"/>
      <c r="N8" s="1361"/>
      <c r="O8" s="1361"/>
      <c r="P8" s="1361"/>
      <c r="Q8" s="1362"/>
      <c r="R8" s="1369">
        <v>5200</v>
      </c>
      <c r="S8" s="1370"/>
      <c r="T8" s="1370"/>
      <c r="U8" s="1370"/>
      <c r="V8" s="1370"/>
      <c r="W8" s="1370"/>
      <c r="X8" s="1370"/>
      <c r="Y8" s="1370"/>
      <c r="Z8" s="1370"/>
      <c r="AA8" s="1370"/>
      <c r="AB8" s="1370"/>
      <c r="AC8" s="1371"/>
      <c r="AD8" s="1375" t="s">
        <v>122</v>
      </c>
      <c r="AE8" s="1376"/>
      <c r="AF8" s="1376"/>
      <c r="AG8" s="1376"/>
      <c r="AH8" s="1376"/>
      <c r="AI8" s="1376"/>
      <c r="AJ8" s="1377" t="s">
        <v>352</v>
      </c>
      <c r="AK8" s="1377"/>
      <c r="AL8" s="1377"/>
      <c r="AM8" s="1378" t="s">
        <v>226</v>
      </c>
      <c r="AN8" s="1378"/>
      <c r="AO8" s="1378"/>
      <c r="AP8" s="1379"/>
      <c r="AQ8" s="1380">
        <f>AQ12+AQ16+AQ20+AQ24+AQ28+AQ32</f>
        <v>652737</v>
      </c>
      <c r="AR8" s="1355"/>
      <c r="AS8" s="1355"/>
      <c r="AT8" s="1355"/>
      <c r="AU8" s="1355"/>
      <c r="AV8" s="1355"/>
      <c r="AW8" s="1355"/>
      <c r="AX8" s="1355"/>
      <c r="AY8" s="1355"/>
      <c r="AZ8" s="1355"/>
      <c r="BA8" s="1355"/>
      <c r="BB8" s="1352"/>
      <c r="BC8" s="1354" t="s">
        <v>55</v>
      </c>
      <c r="BD8" s="1355">
        <f>BD12+BD16+BD20+BD24+BD28+BD32</f>
        <v>183740</v>
      </c>
      <c r="BE8" s="1355"/>
      <c r="BF8" s="1355"/>
      <c r="BG8" s="1355"/>
      <c r="BH8" s="1355"/>
      <c r="BI8" s="1355"/>
      <c r="BJ8" s="1355"/>
      <c r="BK8" s="1355"/>
      <c r="BL8" s="1355"/>
      <c r="BM8" s="1355"/>
      <c r="BN8" s="1352" t="s">
        <v>56</v>
      </c>
      <c r="BO8" s="1354">
        <f>BO12+BO16+BO20+BO24+BO28+BO32</f>
        <v>404137</v>
      </c>
      <c r="BP8" s="1355"/>
      <c r="BQ8" s="1355"/>
      <c r="BR8" s="1355"/>
      <c r="BS8" s="1355"/>
      <c r="BT8" s="1355"/>
      <c r="BU8" s="1355"/>
      <c r="BV8" s="1355"/>
      <c r="BW8" s="1355"/>
      <c r="BX8" s="1355"/>
      <c r="BY8" s="1355"/>
      <c r="BZ8" s="1352"/>
      <c r="CA8" s="1358" t="e">
        <f>CA12+CA16+CA20+CA24+CA28+CA32</f>
        <v>#REF!</v>
      </c>
      <c r="CB8" s="1358" t="e">
        <f>CB12+CB16+CB20+CB24+CB28+CB32</f>
        <v>#REF!</v>
      </c>
      <c r="CC8" s="1354" t="s">
        <v>55</v>
      </c>
      <c r="CD8" s="1355">
        <f>CD12+CD16+CD20+CD24+CD28+CD32</f>
        <v>7010</v>
      </c>
      <c r="CE8" s="1355"/>
      <c r="CF8" s="1355"/>
      <c r="CG8" s="1355"/>
      <c r="CH8" s="1355"/>
      <c r="CI8" s="1355"/>
      <c r="CJ8" s="1355"/>
      <c r="CK8" s="1355"/>
      <c r="CL8" s="1355"/>
      <c r="CM8" s="1355"/>
      <c r="CN8" s="1352" t="s">
        <v>56</v>
      </c>
      <c r="CO8" s="1354">
        <f>CO12+CO16+CO20+CO24+CO28+CO32</f>
        <v>6012</v>
      </c>
      <c r="CP8" s="1355"/>
      <c r="CQ8" s="1355"/>
      <c r="CR8" s="1355"/>
      <c r="CS8" s="1355"/>
      <c r="CT8" s="1355"/>
      <c r="CU8" s="1355"/>
      <c r="CV8" s="1355"/>
      <c r="CW8" s="1355"/>
      <c r="CX8" s="1355"/>
      <c r="CY8" s="1355"/>
      <c r="CZ8" s="1352"/>
      <c r="DA8" s="1358" t="e">
        <f>DA12+DA16+DA20+DA24+DA28+DA32</f>
        <v>#REF!</v>
      </c>
      <c r="DB8" s="1358" t="e">
        <f>DB12+DB16+DB20+DB24+DB28+DB32</f>
        <v>#REF!</v>
      </c>
      <c r="DC8" s="1354" t="s">
        <v>55</v>
      </c>
      <c r="DD8" s="1355">
        <f>DD12+DD16+DD20+DD24+DD28+DD32</f>
        <v>82877.34599999999</v>
      </c>
      <c r="DE8" s="1355"/>
      <c r="DF8" s="1355"/>
      <c r="DG8" s="1355"/>
      <c r="DH8" s="1355"/>
      <c r="DI8" s="1355"/>
      <c r="DJ8" s="1355"/>
      <c r="DK8" s="1355"/>
      <c r="DL8" s="1355"/>
      <c r="DM8" s="1355"/>
      <c r="DN8" s="1352" t="s">
        <v>56</v>
      </c>
      <c r="DO8" s="1358">
        <v>0</v>
      </c>
      <c r="DP8" s="1358"/>
      <c r="DQ8" s="1358"/>
      <c r="DR8" s="1358"/>
      <c r="DS8" s="1358"/>
      <c r="DT8" s="1358"/>
      <c r="DU8" s="1358"/>
      <c r="DV8" s="1358"/>
      <c r="DW8" s="1358"/>
      <c r="DX8" s="1358"/>
      <c r="DY8" s="1358"/>
      <c r="DZ8" s="1358"/>
      <c r="EA8" s="1358">
        <v>0</v>
      </c>
      <c r="EB8" s="1358"/>
      <c r="EC8" s="1358"/>
      <c r="ED8" s="1358"/>
      <c r="EE8" s="1358"/>
      <c r="EF8" s="1358"/>
      <c r="EG8" s="1358"/>
      <c r="EH8" s="1358"/>
      <c r="EI8" s="1358"/>
      <c r="EJ8" s="1358"/>
      <c r="EK8" s="1358"/>
      <c r="EL8" s="1358"/>
      <c r="EM8" s="1358">
        <f>EM12+EM16+EM20+EM24+EM28+EM32</f>
        <v>1049864</v>
      </c>
      <c r="EN8" s="1358"/>
      <c r="EO8" s="1358"/>
      <c r="EP8" s="1358"/>
      <c r="EQ8" s="1358"/>
      <c r="ER8" s="1358"/>
      <c r="ES8" s="1358"/>
      <c r="ET8" s="1358"/>
      <c r="EU8" s="1358"/>
      <c r="EV8" s="1358"/>
      <c r="EW8" s="1358"/>
      <c r="EX8" s="1358"/>
      <c r="EY8" s="1354" t="s">
        <v>55</v>
      </c>
      <c r="EZ8" s="1355">
        <f>EZ12+EZ16+EZ20+EZ24+EZ28+EZ32</f>
        <v>260605.34599999999</v>
      </c>
      <c r="FA8" s="1355"/>
      <c r="FB8" s="1355"/>
      <c r="FC8" s="1355"/>
      <c r="FD8" s="1355"/>
      <c r="FE8" s="1355"/>
      <c r="FF8" s="1355"/>
      <c r="FG8" s="1355"/>
      <c r="FH8" s="1355"/>
      <c r="FI8" s="1355"/>
      <c r="FJ8" s="1382" t="s">
        <v>56</v>
      </c>
    </row>
    <row r="9" spans="1:167" ht="15" customHeight="1">
      <c r="A9" s="1363"/>
      <c r="B9" s="1364"/>
      <c r="C9" s="1364"/>
      <c r="D9" s="1364"/>
      <c r="E9" s="1364"/>
      <c r="F9" s="1364"/>
      <c r="G9" s="1364"/>
      <c r="H9" s="1364"/>
      <c r="I9" s="1364"/>
      <c r="J9" s="1364"/>
      <c r="K9" s="1364"/>
      <c r="L9" s="1364"/>
      <c r="M9" s="1364"/>
      <c r="N9" s="1364"/>
      <c r="O9" s="1364"/>
      <c r="P9" s="1364"/>
      <c r="Q9" s="1365"/>
      <c r="R9" s="1372"/>
      <c r="S9" s="1373"/>
      <c r="T9" s="1373"/>
      <c r="U9" s="1373"/>
      <c r="V9" s="1373"/>
      <c r="W9" s="1373"/>
      <c r="X9" s="1373"/>
      <c r="Y9" s="1373"/>
      <c r="Z9" s="1373"/>
      <c r="AA9" s="1373"/>
      <c r="AB9" s="1373"/>
      <c r="AC9" s="1374"/>
      <c r="AD9" s="286"/>
      <c r="AE9" s="287"/>
      <c r="AF9" s="287"/>
      <c r="AG9" s="287"/>
      <c r="AH9" s="287"/>
      <c r="AI9" s="287"/>
      <c r="AJ9" s="288"/>
      <c r="AK9" s="288"/>
      <c r="AL9" s="288"/>
      <c r="AM9" s="287"/>
      <c r="AN9" s="287"/>
      <c r="AO9" s="287"/>
      <c r="AP9" s="289"/>
      <c r="AQ9" s="1381"/>
      <c r="AR9" s="1357"/>
      <c r="AS9" s="1357"/>
      <c r="AT9" s="1357"/>
      <c r="AU9" s="1357"/>
      <c r="AV9" s="1357"/>
      <c r="AW9" s="1357"/>
      <c r="AX9" s="1357"/>
      <c r="AY9" s="1357"/>
      <c r="AZ9" s="1357"/>
      <c r="BA9" s="1357"/>
      <c r="BB9" s="1353"/>
      <c r="BC9" s="1356"/>
      <c r="BD9" s="1357"/>
      <c r="BE9" s="1357"/>
      <c r="BF9" s="1357"/>
      <c r="BG9" s="1357"/>
      <c r="BH9" s="1357"/>
      <c r="BI9" s="1357"/>
      <c r="BJ9" s="1357"/>
      <c r="BK9" s="1357"/>
      <c r="BL9" s="1357"/>
      <c r="BM9" s="1357"/>
      <c r="BN9" s="1353"/>
      <c r="BO9" s="1356"/>
      <c r="BP9" s="1357"/>
      <c r="BQ9" s="1357"/>
      <c r="BR9" s="1357"/>
      <c r="BS9" s="1357"/>
      <c r="BT9" s="1357"/>
      <c r="BU9" s="1357"/>
      <c r="BV9" s="1357"/>
      <c r="BW9" s="1357"/>
      <c r="BX9" s="1357"/>
      <c r="BY9" s="1357"/>
      <c r="BZ9" s="1353"/>
      <c r="CA9" s="1359"/>
      <c r="CB9" s="1359"/>
      <c r="CC9" s="1356"/>
      <c r="CD9" s="1357"/>
      <c r="CE9" s="1357"/>
      <c r="CF9" s="1357"/>
      <c r="CG9" s="1357"/>
      <c r="CH9" s="1357"/>
      <c r="CI9" s="1357"/>
      <c r="CJ9" s="1357"/>
      <c r="CK9" s="1357"/>
      <c r="CL9" s="1357"/>
      <c r="CM9" s="1357"/>
      <c r="CN9" s="1353"/>
      <c r="CO9" s="1356"/>
      <c r="CP9" s="1357"/>
      <c r="CQ9" s="1357"/>
      <c r="CR9" s="1357"/>
      <c r="CS9" s="1357"/>
      <c r="CT9" s="1357"/>
      <c r="CU9" s="1357"/>
      <c r="CV9" s="1357"/>
      <c r="CW9" s="1357"/>
      <c r="CX9" s="1357"/>
      <c r="CY9" s="1357"/>
      <c r="CZ9" s="1353"/>
      <c r="DA9" s="1359"/>
      <c r="DB9" s="1359"/>
      <c r="DC9" s="1356"/>
      <c r="DD9" s="1357"/>
      <c r="DE9" s="1357"/>
      <c r="DF9" s="1357"/>
      <c r="DG9" s="1357"/>
      <c r="DH9" s="1357"/>
      <c r="DI9" s="1357"/>
      <c r="DJ9" s="1357"/>
      <c r="DK9" s="1357"/>
      <c r="DL9" s="1357"/>
      <c r="DM9" s="1357"/>
      <c r="DN9" s="1353"/>
      <c r="DO9" s="1359"/>
      <c r="DP9" s="1359"/>
      <c r="DQ9" s="1359"/>
      <c r="DR9" s="1359"/>
      <c r="DS9" s="1359"/>
      <c r="DT9" s="1359"/>
      <c r="DU9" s="1359"/>
      <c r="DV9" s="1359"/>
      <c r="DW9" s="1359"/>
      <c r="DX9" s="1359"/>
      <c r="DY9" s="1359"/>
      <c r="DZ9" s="1359"/>
      <c r="EA9" s="1359"/>
      <c r="EB9" s="1359"/>
      <c r="EC9" s="1359"/>
      <c r="ED9" s="1359"/>
      <c r="EE9" s="1359"/>
      <c r="EF9" s="1359"/>
      <c r="EG9" s="1359"/>
      <c r="EH9" s="1359"/>
      <c r="EI9" s="1359"/>
      <c r="EJ9" s="1359"/>
      <c r="EK9" s="1359"/>
      <c r="EL9" s="1359"/>
      <c r="EM9" s="1359"/>
      <c r="EN9" s="1359"/>
      <c r="EO9" s="1359"/>
      <c r="EP9" s="1359"/>
      <c r="EQ9" s="1359"/>
      <c r="ER9" s="1359"/>
      <c r="ES9" s="1359"/>
      <c r="ET9" s="1359"/>
      <c r="EU9" s="1359"/>
      <c r="EV9" s="1359"/>
      <c r="EW9" s="1359"/>
      <c r="EX9" s="1359"/>
      <c r="EY9" s="1356"/>
      <c r="EZ9" s="1357"/>
      <c r="FA9" s="1357"/>
      <c r="FB9" s="1357"/>
      <c r="FC9" s="1357"/>
      <c r="FD9" s="1357"/>
      <c r="FE9" s="1357"/>
      <c r="FF9" s="1357"/>
      <c r="FG9" s="1357"/>
      <c r="FH9" s="1357"/>
      <c r="FI9" s="1357"/>
      <c r="FJ9" s="1383"/>
    </row>
    <row r="10" spans="1:167" ht="24" customHeight="1">
      <c r="A10" s="1363"/>
      <c r="B10" s="1364"/>
      <c r="C10" s="1364"/>
      <c r="D10" s="1364"/>
      <c r="E10" s="1364"/>
      <c r="F10" s="1364"/>
      <c r="G10" s="1364"/>
      <c r="H10" s="1364"/>
      <c r="I10" s="1364"/>
      <c r="J10" s="1364"/>
      <c r="K10" s="1364"/>
      <c r="L10" s="1364"/>
      <c r="M10" s="1364"/>
      <c r="N10" s="1364"/>
      <c r="O10" s="1364"/>
      <c r="P10" s="1364"/>
      <c r="Q10" s="1365"/>
      <c r="R10" s="1369">
        <v>5210</v>
      </c>
      <c r="S10" s="1370"/>
      <c r="T10" s="1370"/>
      <c r="U10" s="1370"/>
      <c r="V10" s="1370"/>
      <c r="W10" s="1370"/>
      <c r="X10" s="1370"/>
      <c r="Y10" s="1370"/>
      <c r="Z10" s="1370"/>
      <c r="AA10" s="1370"/>
      <c r="AB10" s="1370"/>
      <c r="AC10" s="1371"/>
      <c r="AD10" s="1375" t="s">
        <v>122</v>
      </c>
      <c r="AE10" s="1376"/>
      <c r="AF10" s="1376"/>
      <c r="AG10" s="1376"/>
      <c r="AH10" s="1376"/>
      <c r="AI10" s="1376"/>
      <c r="AJ10" s="1384" t="s">
        <v>350</v>
      </c>
      <c r="AK10" s="1384"/>
      <c r="AL10" s="1384"/>
      <c r="AM10" s="1378" t="s">
        <v>227</v>
      </c>
      <c r="AN10" s="1378"/>
      <c r="AO10" s="1378"/>
      <c r="AP10" s="1379"/>
      <c r="AQ10" s="1385">
        <f>AQ14+AQ18+AQ22+AQ26+AQ30+AQ34</f>
        <v>398605</v>
      </c>
      <c r="AR10" s="1386"/>
      <c r="AS10" s="1386"/>
      <c r="AT10" s="1386"/>
      <c r="AU10" s="1386"/>
      <c r="AV10" s="1386"/>
      <c r="AW10" s="1386"/>
      <c r="AX10" s="1386"/>
      <c r="AY10" s="1386"/>
      <c r="AZ10" s="1386"/>
      <c r="BA10" s="1386"/>
      <c r="BB10" s="1387"/>
      <c r="BC10" s="1388" t="s">
        <v>55</v>
      </c>
      <c r="BD10" s="1386">
        <f>BD14+BD18+BD22+BD26+BD30+BD34</f>
        <v>133304</v>
      </c>
      <c r="BE10" s="1386"/>
      <c r="BF10" s="1386"/>
      <c r="BG10" s="1386"/>
      <c r="BH10" s="1386"/>
      <c r="BI10" s="1386"/>
      <c r="BJ10" s="1386"/>
      <c r="BK10" s="1386"/>
      <c r="BL10" s="1386"/>
      <c r="BM10" s="1386"/>
      <c r="BN10" s="1387" t="s">
        <v>56</v>
      </c>
      <c r="BO10" s="1388">
        <f>BO14+BO18+BO22+BO26+BO30+BO34</f>
        <v>259694</v>
      </c>
      <c r="BP10" s="1386"/>
      <c r="BQ10" s="1386"/>
      <c r="BR10" s="1386"/>
      <c r="BS10" s="1386"/>
      <c r="BT10" s="1386"/>
      <c r="BU10" s="1386"/>
      <c r="BV10" s="1386"/>
      <c r="BW10" s="1386"/>
      <c r="BX10" s="1386"/>
      <c r="BY10" s="1386"/>
      <c r="BZ10" s="1387"/>
      <c r="CA10" s="1389" t="e">
        <f>CA14+CA18+CA22+CA26+CA30+CA34</f>
        <v>#REF!</v>
      </c>
      <c r="CB10" s="1389" t="e">
        <f>CB14+CB18+CB22+CB26+CB30+CB34</f>
        <v>#REF!</v>
      </c>
      <c r="CC10" s="1388" t="s">
        <v>55</v>
      </c>
      <c r="CD10" s="1386">
        <f>CD14+CD18+CD22+CD26+CD30+CD34</f>
        <v>5562</v>
      </c>
      <c r="CE10" s="1386"/>
      <c r="CF10" s="1386"/>
      <c r="CG10" s="1386"/>
      <c r="CH10" s="1386"/>
      <c r="CI10" s="1386"/>
      <c r="CJ10" s="1386"/>
      <c r="CK10" s="1386"/>
      <c r="CL10" s="1386"/>
      <c r="CM10" s="1386"/>
      <c r="CN10" s="1387" t="s">
        <v>56</v>
      </c>
      <c r="CO10" s="1388">
        <f>CO14+CO18+CO22+CO26+CO30+CO34</f>
        <v>4314</v>
      </c>
      <c r="CP10" s="1386"/>
      <c r="CQ10" s="1386"/>
      <c r="CR10" s="1386"/>
      <c r="CS10" s="1386"/>
      <c r="CT10" s="1386"/>
      <c r="CU10" s="1386"/>
      <c r="CV10" s="1386"/>
      <c r="CW10" s="1386"/>
      <c r="CX10" s="1386"/>
      <c r="CY10" s="1386"/>
      <c r="CZ10" s="1387"/>
      <c r="DA10" s="1389" t="e">
        <f>DA14+DA18+DA22+DA26+DA30+DA34</f>
        <v>#REF!</v>
      </c>
      <c r="DB10" s="1389" t="e">
        <f>DB14+DB18+DB22+DB26+DB30+DB34</f>
        <v>#REF!</v>
      </c>
      <c r="DC10" s="1388" t="s">
        <v>55</v>
      </c>
      <c r="DD10" s="1386">
        <f>DD14+DD18+DD22+DD26+DD30+DD34</f>
        <v>54750</v>
      </c>
      <c r="DE10" s="1386"/>
      <c r="DF10" s="1386"/>
      <c r="DG10" s="1386"/>
      <c r="DH10" s="1386"/>
      <c r="DI10" s="1386"/>
      <c r="DJ10" s="1386"/>
      <c r="DK10" s="1386"/>
      <c r="DL10" s="1386"/>
      <c r="DM10" s="1386"/>
      <c r="DN10" s="1387" t="s">
        <v>56</v>
      </c>
      <c r="DO10" s="1389">
        <v>0</v>
      </c>
      <c r="DP10" s="1389"/>
      <c r="DQ10" s="1389"/>
      <c r="DR10" s="1389"/>
      <c r="DS10" s="1389"/>
      <c r="DT10" s="1389"/>
      <c r="DU10" s="1389"/>
      <c r="DV10" s="1389"/>
      <c r="DW10" s="1389"/>
      <c r="DX10" s="1389"/>
      <c r="DY10" s="1389"/>
      <c r="DZ10" s="1389"/>
      <c r="EA10" s="1389">
        <v>0</v>
      </c>
      <c r="EB10" s="1389"/>
      <c r="EC10" s="1389"/>
      <c r="ED10" s="1389"/>
      <c r="EE10" s="1389"/>
      <c r="EF10" s="1389"/>
      <c r="EG10" s="1389"/>
      <c r="EH10" s="1389"/>
      <c r="EI10" s="1389"/>
      <c r="EJ10" s="1389"/>
      <c r="EK10" s="1389"/>
      <c r="EL10" s="1389"/>
      <c r="EM10" s="1389">
        <f>EM14+EM18+EM22+EM26+EM30+EM34</f>
        <v>652737</v>
      </c>
      <c r="EN10" s="1389"/>
      <c r="EO10" s="1389"/>
      <c r="EP10" s="1389"/>
      <c r="EQ10" s="1389"/>
      <c r="ER10" s="1389"/>
      <c r="ES10" s="1389"/>
      <c r="ET10" s="1389"/>
      <c r="EU10" s="1389"/>
      <c r="EV10" s="1389"/>
      <c r="EW10" s="1389"/>
      <c r="EX10" s="1389"/>
      <c r="EY10" s="1388" t="s">
        <v>55</v>
      </c>
      <c r="EZ10" s="1386">
        <f>EZ14+EZ18+EZ22+EZ26+EZ30+EZ34</f>
        <v>183740</v>
      </c>
      <c r="FA10" s="1386"/>
      <c r="FB10" s="1386"/>
      <c r="FC10" s="1386"/>
      <c r="FD10" s="1386"/>
      <c r="FE10" s="1386"/>
      <c r="FF10" s="1386"/>
      <c r="FG10" s="1386"/>
      <c r="FH10" s="1386"/>
      <c r="FI10" s="1386"/>
      <c r="FJ10" s="1401" t="s">
        <v>56</v>
      </c>
    </row>
    <row r="11" spans="1:167" ht="15" customHeight="1">
      <c r="A11" s="1366"/>
      <c r="B11" s="1367"/>
      <c r="C11" s="1367"/>
      <c r="D11" s="1367"/>
      <c r="E11" s="1367"/>
      <c r="F11" s="1367"/>
      <c r="G11" s="1367"/>
      <c r="H11" s="1367"/>
      <c r="I11" s="1367"/>
      <c r="J11" s="1367"/>
      <c r="K11" s="1367"/>
      <c r="L11" s="1367"/>
      <c r="M11" s="1367"/>
      <c r="N11" s="1367"/>
      <c r="O11" s="1367"/>
      <c r="P11" s="1367"/>
      <c r="Q11" s="1368"/>
      <c r="R11" s="1372"/>
      <c r="S11" s="1373"/>
      <c r="T11" s="1373"/>
      <c r="U11" s="1373"/>
      <c r="V11" s="1373"/>
      <c r="W11" s="1373"/>
      <c r="X11" s="1373"/>
      <c r="Y11" s="1373"/>
      <c r="Z11" s="1373"/>
      <c r="AA11" s="1373"/>
      <c r="AB11" s="1373"/>
      <c r="AC11" s="1374"/>
      <c r="AD11" s="286"/>
      <c r="AE11" s="287"/>
      <c r="AF11" s="287"/>
      <c r="AG11" s="287"/>
      <c r="AH11" s="287"/>
      <c r="AI11" s="287"/>
      <c r="AJ11" s="288"/>
      <c r="AK11" s="288"/>
      <c r="AL11" s="288"/>
      <c r="AM11" s="287"/>
      <c r="AN11" s="287"/>
      <c r="AO11" s="287"/>
      <c r="AP11" s="289"/>
      <c r="AQ11" s="1381"/>
      <c r="AR11" s="1357"/>
      <c r="AS11" s="1357"/>
      <c r="AT11" s="1357"/>
      <c r="AU11" s="1357"/>
      <c r="AV11" s="1357"/>
      <c r="AW11" s="1357"/>
      <c r="AX11" s="1357"/>
      <c r="AY11" s="1357"/>
      <c r="AZ11" s="1357"/>
      <c r="BA11" s="1357"/>
      <c r="BB11" s="1353"/>
      <c r="BC11" s="1356"/>
      <c r="BD11" s="1357"/>
      <c r="BE11" s="1357"/>
      <c r="BF11" s="1357"/>
      <c r="BG11" s="1357"/>
      <c r="BH11" s="1357"/>
      <c r="BI11" s="1357"/>
      <c r="BJ11" s="1357"/>
      <c r="BK11" s="1357"/>
      <c r="BL11" s="1357"/>
      <c r="BM11" s="1357"/>
      <c r="BN11" s="1353"/>
      <c r="BO11" s="1356"/>
      <c r="BP11" s="1357"/>
      <c r="BQ11" s="1357"/>
      <c r="BR11" s="1357"/>
      <c r="BS11" s="1357"/>
      <c r="BT11" s="1357"/>
      <c r="BU11" s="1357"/>
      <c r="BV11" s="1357"/>
      <c r="BW11" s="1357"/>
      <c r="BX11" s="1357"/>
      <c r="BY11" s="1357"/>
      <c r="BZ11" s="1353"/>
      <c r="CA11" s="1359"/>
      <c r="CB11" s="1359"/>
      <c r="CC11" s="1356"/>
      <c r="CD11" s="1357"/>
      <c r="CE11" s="1357"/>
      <c r="CF11" s="1357"/>
      <c r="CG11" s="1357"/>
      <c r="CH11" s="1357"/>
      <c r="CI11" s="1357"/>
      <c r="CJ11" s="1357"/>
      <c r="CK11" s="1357"/>
      <c r="CL11" s="1357"/>
      <c r="CM11" s="1357"/>
      <c r="CN11" s="1353"/>
      <c r="CO11" s="1356"/>
      <c r="CP11" s="1357"/>
      <c r="CQ11" s="1357"/>
      <c r="CR11" s="1357"/>
      <c r="CS11" s="1357"/>
      <c r="CT11" s="1357"/>
      <c r="CU11" s="1357"/>
      <c r="CV11" s="1357"/>
      <c r="CW11" s="1357"/>
      <c r="CX11" s="1357"/>
      <c r="CY11" s="1357"/>
      <c r="CZ11" s="1353"/>
      <c r="DA11" s="1359"/>
      <c r="DB11" s="1359"/>
      <c r="DC11" s="1356"/>
      <c r="DD11" s="1357"/>
      <c r="DE11" s="1357"/>
      <c r="DF11" s="1357"/>
      <c r="DG11" s="1357"/>
      <c r="DH11" s="1357"/>
      <c r="DI11" s="1357"/>
      <c r="DJ11" s="1357"/>
      <c r="DK11" s="1357"/>
      <c r="DL11" s="1357"/>
      <c r="DM11" s="1357"/>
      <c r="DN11" s="1353"/>
      <c r="DO11" s="1359"/>
      <c r="DP11" s="1359"/>
      <c r="DQ11" s="1359"/>
      <c r="DR11" s="1359"/>
      <c r="DS11" s="1359"/>
      <c r="DT11" s="1359"/>
      <c r="DU11" s="1359"/>
      <c r="DV11" s="1359"/>
      <c r="DW11" s="1359"/>
      <c r="DX11" s="1359"/>
      <c r="DY11" s="1359"/>
      <c r="DZ11" s="1359"/>
      <c r="EA11" s="1359"/>
      <c r="EB11" s="1359"/>
      <c r="EC11" s="1359"/>
      <c r="ED11" s="1359"/>
      <c r="EE11" s="1359"/>
      <c r="EF11" s="1359"/>
      <c r="EG11" s="1359"/>
      <c r="EH11" s="1359"/>
      <c r="EI11" s="1359"/>
      <c r="EJ11" s="1359"/>
      <c r="EK11" s="1359"/>
      <c r="EL11" s="1359"/>
      <c r="EM11" s="1359"/>
      <c r="EN11" s="1359"/>
      <c r="EO11" s="1359"/>
      <c r="EP11" s="1359"/>
      <c r="EQ11" s="1359"/>
      <c r="ER11" s="1359"/>
      <c r="ES11" s="1359"/>
      <c r="ET11" s="1359"/>
      <c r="EU11" s="1359"/>
      <c r="EV11" s="1359"/>
      <c r="EW11" s="1359"/>
      <c r="EX11" s="1359"/>
      <c r="EY11" s="1356"/>
      <c r="EZ11" s="1357"/>
      <c r="FA11" s="1357"/>
      <c r="FB11" s="1357"/>
      <c r="FC11" s="1357"/>
      <c r="FD11" s="1357"/>
      <c r="FE11" s="1357"/>
      <c r="FF11" s="1357"/>
      <c r="FG11" s="1357"/>
      <c r="FH11" s="1357"/>
      <c r="FI11" s="1357"/>
      <c r="FJ11" s="1383"/>
    </row>
    <row r="12" spans="1:167" ht="15" customHeight="1">
      <c r="A12" s="1402" t="s">
        <v>136</v>
      </c>
      <c r="B12" s="1403"/>
      <c r="C12" s="1403"/>
      <c r="D12" s="1403"/>
      <c r="E12" s="1403"/>
      <c r="F12" s="1403"/>
      <c r="G12" s="1403"/>
      <c r="H12" s="1403"/>
      <c r="I12" s="1403"/>
      <c r="J12" s="1403"/>
      <c r="K12" s="1403"/>
      <c r="L12" s="1403"/>
      <c r="M12" s="1403"/>
      <c r="N12" s="1403"/>
      <c r="O12" s="1403"/>
      <c r="P12" s="1403"/>
      <c r="Q12" s="1404"/>
      <c r="R12" s="1408"/>
      <c r="S12" s="1409"/>
      <c r="T12" s="1409"/>
      <c r="U12" s="1409"/>
      <c r="V12" s="1409"/>
      <c r="W12" s="1409"/>
      <c r="X12" s="1409"/>
      <c r="Y12" s="1409"/>
      <c r="Z12" s="1409"/>
      <c r="AA12" s="1409"/>
      <c r="AB12" s="1409"/>
      <c r="AC12" s="1410"/>
      <c r="AD12" s="1375" t="s">
        <v>122</v>
      </c>
      <c r="AE12" s="1376"/>
      <c r="AF12" s="1376"/>
      <c r="AG12" s="1376"/>
      <c r="AH12" s="1376"/>
      <c r="AI12" s="1376"/>
      <c r="AJ12" s="1377" t="s">
        <v>352</v>
      </c>
      <c r="AK12" s="1377"/>
      <c r="AL12" s="1377"/>
      <c r="AM12" s="1378" t="s">
        <v>226</v>
      </c>
      <c r="AN12" s="1378"/>
      <c r="AO12" s="1378"/>
      <c r="AP12" s="1379"/>
      <c r="AQ12" s="1414">
        <v>134946</v>
      </c>
      <c r="AR12" s="1415"/>
      <c r="AS12" s="1415"/>
      <c r="AT12" s="1415"/>
      <c r="AU12" s="1415"/>
      <c r="AV12" s="1415"/>
      <c r="AW12" s="1415"/>
      <c r="AX12" s="1415"/>
      <c r="AY12" s="1415"/>
      <c r="AZ12" s="1415"/>
      <c r="BA12" s="1415"/>
      <c r="BB12" s="1416"/>
      <c r="BC12" s="1398" t="s">
        <v>55</v>
      </c>
      <c r="BD12" s="1415">
        <v>25000</v>
      </c>
      <c r="BE12" s="1415"/>
      <c r="BF12" s="1415"/>
      <c r="BG12" s="1415"/>
      <c r="BH12" s="1415"/>
      <c r="BI12" s="1415"/>
      <c r="BJ12" s="1415"/>
      <c r="BK12" s="1415"/>
      <c r="BL12" s="1415"/>
      <c r="BM12" s="1415"/>
      <c r="BN12" s="1400" t="s">
        <v>56</v>
      </c>
      <c r="BO12" s="1390">
        <v>94300</v>
      </c>
      <c r="BP12" s="1391"/>
      <c r="BQ12" s="1391"/>
      <c r="BR12" s="1391"/>
      <c r="BS12" s="1391"/>
      <c r="BT12" s="1391"/>
      <c r="BU12" s="1391"/>
      <c r="BV12" s="1391"/>
      <c r="BW12" s="1391"/>
      <c r="BX12" s="1391"/>
      <c r="BY12" s="1391"/>
      <c r="BZ12" s="1392"/>
      <c r="CA12" s="1396" t="e">
        <f>#REF!/1000</f>
        <v>#REF!</v>
      </c>
      <c r="CB12" s="1396" t="e">
        <f>#REF!/1000</f>
        <v>#REF!</v>
      </c>
      <c r="CC12" s="1398" t="s">
        <v>55</v>
      </c>
      <c r="CD12" s="1399">
        <v>0</v>
      </c>
      <c r="CE12" s="1391"/>
      <c r="CF12" s="1391"/>
      <c r="CG12" s="1391"/>
      <c r="CH12" s="1391"/>
      <c r="CI12" s="1391"/>
      <c r="CJ12" s="1391"/>
      <c r="CK12" s="1391"/>
      <c r="CL12" s="1391"/>
      <c r="CM12" s="1391"/>
      <c r="CN12" s="1400" t="s">
        <v>56</v>
      </c>
      <c r="CO12" s="1390">
        <v>0</v>
      </c>
      <c r="CP12" s="1391"/>
      <c r="CQ12" s="1391"/>
      <c r="CR12" s="1391"/>
      <c r="CS12" s="1391"/>
      <c r="CT12" s="1391"/>
      <c r="CU12" s="1391"/>
      <c r="CV12" s="1391"/>
      <c r="CW12" s="1391"/>
      <c r="CX12" s="1391"/>
      <c r="CY12" s="1391"/>
      <c r="CZ12" s="1392"/>
      <c r="DA12" s="1423" t="e">
        <f>#REF!/1000</f>
        <v>#REF!</v>
      </c>
      <c r="DB12" s="1396" t="e">
        <f>#REF!/1000</f>
        <v>#REF!</v>
      </c>
      <c r="DC12" s="1398" t="s">
        <v>55</v>
      </c>
      <c r="DD12" s="1399">
        <v>4561.3459999999995</v>
      </c>
      <c r="DE12" s="1391"/>
      <c r="DF12" s="1391"/>
      <c r="DG12" s="1391"/>
      <c r="DH12" s="1391"/>
      <c r="DI12" s="1391"/>
      <c r="DJ12" s="1391"/>
      <c r="DK12" s="1391"/>
      <c r="DL12" s="1391"/>
      <c r="DM12" s="1391"/>
      <c r="DN12" s="1400" t="s">
        <v>56</v>
      </c>
      <c r="DO12" s="1388">
        <v>0</v>
      </c>
      <c r="DP12" s="1386"/>
      <c r="DQ12" s="1386"/>
      <c r="DR12" s="1386"/>
      <c r="DS12" s="1386"/>
      <c r="DT12" s="1386"/>
      <c r="DU12" s="1386"/>
      <c r="DV12" s="1386"/>
      <c r="DW12" s="1386"/>
      <c r="DX12" s="1386"/>
      <c r="DY12" s="1386"/>
      <c r="DZ12" s="1387"/>
      <c r="EA12" s="1388">
        <v>0</v>
      </c>
      <c r="EB12" s="1386"/>
      <c r="EC12" s="1386"/>
      <c r="ED12" s="1386"/>
      <c r="EE12" s="1386"/>
      <c r="EF12" s="1386"/>
      <c r="EG12" s="1386"/>
      <c r="EH12" s="1386"/>
      <c r="EI12" s="1386"/>
      <c r="EJ12" s="1386"/>
      <c r="EK12" s="1386"/>
      <c r="EL12" s="1387"/>
      <c r="EM12" s="1420">
        <f>AQ12+BO12-CD12</f>
        <v>229246</v>
      </c>
      <c r="EN12" s="1420"/>
      <c r="EO12" s="1420"/>
      <c r="EP12" s="1420"/>
      <c r="EQ12" s="1420"/>
      <c r="ER12" s="1420"/>
      <c r="ES12" s="1420"/>
      <c r="ET12" s="1420"/>
      <c r="EU12" s="1420"/>
      <c r="EV12" s="1420"/>
      <c r="EW12" s="1420"/>
      <c r="EX12" s="1420"/>
      <c r="EY12" s="1398" t="s">
        <v>55</v>
      </c>
      <c r="EZ12" s="1421">
        <f>BD12-CO12+DD12</f>
        <v>29561.345999999998</v>
      </c>
      <c r="FA12" s="1421"/>
      <c r="FB12" s="1421"/>
      <c r="FC12" s="1421"/>
      <c r="FD12" s="1421"/>
      <c r="FE12" s="1421"/>
      <c r="FF12" s="1421"/>
      <c r="FG12" s="1421"/>
      <c r="FH12" s="1421"/>
      <c r="FI12" s="1421"/>
      <c r="FJ12" s="1422" t="s">
        <v>56</v>
      </c>
    </row>
    <row r="13" spans="1:167" ht="6" customHeight="1">
      <c r="A13" s="1405"/>
      <c r="B13" s="1406"/>
      <c r="C13" s="1406"/>
      <c r="D13" s="1406"/>
      <c r="E13" s="1406"/>
      <c r="F13" s="1406"/>
      <c r="G13" s="1406"/>
      <c r="H13" s="1406"/>
      <c r="I13" s="1406"/>
      <c r="J13" s="1406"/>
      <c r="K13" s="1406"/>
      <c r="L13" s="1406"/>
      <c r="M13" s="1406"/>
      <c r="N13" s="1406"/>
      <c r="O13" s="1406"/>
      <c r="P13" s="1406"/>
      <c r="Q13" s="1407"/>
      <c r="R13" s="1411"/>
      <c r="S13" s="1412"/>
      <c r="T13" s="1412"/>
      <c r="U13" s="1412"/>
      <c r="V13" s="1412"/>
      <c r="W13" s="1412"/>
      <c r="X13" s="1412"/>
      <c r="Y13" s="1412"/>
      <c r="Z13" s="1412"/>
      <c r="AA13" s="1412"/>
      <c r="AB13" s="1412"/>
      <c r="AC13" s="1413"/>
      <c r="AD13" s="286"/>
      <c r="AE13" s="287"/>
      <c r="AF13" s="287"/>
      <c r="AG13" s="287"/>
      <c r="AH13" s="287"/>
      <c r="AI13" s="287"/>
      <c r="AJ13" s="288"/>
      <c r="AK13" s="288"/>
      <c r="AL13" s="288"/>
      <c r="AM13" s="287"/>
      <c r="AN13" s="287"/>
      <c r="AO13" s="287"/>
      <c r="AP13" s="289"/>
      <c r="AQ13" s="1417"/>
      <c r="AR13" s="1418"/>
      <c r="AS13" s="1418"/>
      <c r="AT13" s="1418"/>
      <c r="AU13" s="1418"/>
      <c r="AV13" s="1418"/>
      <c r="AW13" s="1418"/>
      <c r="AX13" s="1418"/>
      <c r="AY13" s="1418"/>
      <c r="AZ13" s="1418"/>
      <c r="BA13" s="1418"/>
      <c r="BB13" s="1419"/>
      <c r="BC13" s="1356"/>
      <c r="BD13" s="1418"/>
      <c r="BE13" s="1418"/>
      <c r="BF13" s="1418"/>
      <c r="BG13" s="1418"/>
      <c r="BH13" s="1418"/>
      <c r="BI13" s="1418"/>
      <c r="BJ13" s="1418"/>
      <c r="BK13" s="1418"/>
      <c r="BL13" s="1418"/>
      <c r="BM13" s="1418"/>
      <c r="BN13" s="1353"/>
      <c r="BO13" s="1393"/>
      <c r="BP13" s="1394"/>
      <c r="BQ13" s="1394"/>
      <c r="BR13" s="1394"/>
      <c r="BS13" s="1394"/>
      <c r="BT13" s="1394"/>
      <c r="BU13" s="1394"/>
      <c r="BV13" s="1394"/>
      <c r="BW13" s="1394"/>
      <c r="BX13" s="1394"/>
      <c r="BY13" s="1394"/>
      <c r="BZ13" s="1395"/>
      <c r="CA13" s="1397"/>
      <c r="CB13" s="1397"/>
      <c r="CC13" s="1356"/>
      <c r="CD13" s="1394"/>
      <c r="CE13" s="1394"/>
      <c r="CF13" s="1394"/>
      <c r="CG13" s="1394"/>
      <c r="CH13" s="1394"/>
      <c r="CI13" s="1394"/>
      <c r="CJ13" s="1394"/>
      <c r="CK13" s="1394"/>
      <c r="CL13" s="1394"/>
      <c r="CM13" s="1394"/>
      <c r="CN13" s="1353"/>
      <c r="CO13" s="1393"/>
      <c r="CP13" s="1394"/>
      <c r="CQ13" s="1394"/>
      <c r="CR13" s="1394"/>
      <c r="CS13" s="1394"/>
      <c r="CT13" s="1394"/>
      <c r="CU13" s="1394"/>
      <c r="CV13" s="1394"/>
      <c r="CW13" s="1394"/>
      <c r="CX13" s="1394"/>
      <c r="CY13" s="1394"/>
      <c r="CZ13" s="1395"/>
      <c r="DA13" s="1424"/>
      <c r="DB13" s="1397"/>
      <c r="DC13" s="1356"/>
      <c r="DD13" s="1394"/>
      <c r="DE13" s="1394"/>
      <c r="DF13" s="1394"/>
      <c r="DG13" s="1394"/>
      <c r="DH13" s="1394"/>
      <c r="DI13" s="1394"/>
      <c r="DJ13" s="1394"/>
      <c r="DK13" s="1394"/>
      <c r="DL13" s="1394"/>
      <c r="DM13" s="1394"/>
      <c r="DN13" s="1353"/>
      <c r="DO13" s="1356"/>
      <c r="DP13" s="1357"/>
      <c r="DQ13" s="1357"/>
      <c r="DR13" s="1357"/>
      <c r="DS13" s="1357"/>
      <c r="DT13" s="1357"/>
      <c r="DU13" s="1357"/>
      <c r="DV13" s="1357"/>
      <c r="DW13" s="1357"/>
      <c r="DX13" s="1357"/>
      <c r="DY13" s="1357"/>
      <c r="DZ13" s="1353"/>
      <c r="EA13" s="1356"/>
      <c r="EB13" s="1357"/>
      <c r="EC13" s="1357"/>
      <c r="ED13" s="1357"/>
      <c r="EE13" s="1357"/>
      <c r="EF13" s="1357"/>
      <c r="EG13" s="1357"/>
      <c r="EH13" s="1357"/>
      <c r="EI13" s="1357"/>
      <c r="EJ13" s="1357"/>
      <c r="EK13" s="1357"/>
      <c r="EL13" s="1353"/>
      <c r="EM13" s="1359"/>
      <c r="EN13" s="1359"/>
      <c r="EO13" s="1359"/>
      <c r="EP13" s="1359"/>
      <c r="EQ13" s="1359"/>
      <c r="ER13" s="1359"/>
      <c r="ES13" s="1359"/>
      <c r="ET13" s="1359"/>
      <c r="EU13" s="1359"/>
      <c r="EV13" s="1359"/>
      <c r="EW13" s="1359"/>
      <c r="EX13" s="1359"/>
      <c r="EY13" s="1356"/>
      <c r="EZ13" s="1357"/>
      <c r="FA13" s="1357"/>
      <c r="FB13" s="1357"/>
      <c r="FC13" s="1357"/>
      <c r="FD13" s="1357"/>
      <c r="FE13" s="1357"/>
      <c r="FF13" s="1357"/>
      <c r="FG13" s="1357"/>
      <c r="FH13" s="1357"/>
      <c r="FI13" s="1357"/>
      <c r="FJ13" s="1383"/>
    </row>
    <row r="14" spans="1:167" ht="15" customHeight="1">
      <c r="A14" s="1425" t="s">
        <v>475</v>
      </c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7"/>
      <c r="R14" s="1431"/>
      <c r="S14" s="1432"/>
      <c r="T14" s="1432"/>
      <c r="U14" s="1432"/>
      <c r="V14" s="1432"/>
      <c r="W14" s="1432"/>
      <c r="X14" s="1432"/>
      <c r="Y14" s="1432"/>
      <c r="Z14" s="1432"/>
      <c r="AA14" s="1432"/>
      <c r="AB14" s="1432"/>
      <c r="AC14" s="1433"/>
      <c r="AD14" s="1375" t="s">
        <v>122</v>
      </c>
      <c r="AE14" s="1376"/>
      <c r="AF14" s="1376"/>
      <c r="AG14" s="1376"/>
      <c r="AH14" s="1376"/>
      <c r="AI14" s="1376"/>
      <c r="AJ14" s="1384" t="s">
        <v>350</v>
      </c>
      <c r="AK14" s="1384"/>
      <c r="AL14" s="1384"/>
      <c r="AM14" s="1378" t="s">
        <v>227</v>
      </c>
      <c r="AN14" s="1378"/>
      <c r="AO14" s="1378"/>
      <c r="AP14" s="1379"/>
      <c r="AQ14" s="1414">
        <v>68322</v>
      </c>
      <c r="AR14" s="1415"/>
      <c r="AS14" s="1415"/>
      <c r="AT14" s="1415"/>
      <c r="AU14" s="1415"/>
      <c r="AV14" s="1415"/>
      <c r="AW14" s="1415"/>
      <c r="AX14" s="1415"/>
      <c r="AY14" s="1415"/>
      <c r="AZ14" s="1415"/>
      <c r="BA14" s="1415"/>
      <c r="BB14" s="1416"/>
      <c r="BC14" s="1398" t="s">
        <v>55</v>
      </c>
      <c r="BD14" s="1415">
        <v>15985</v>
      </c>
      <c r="BE14" s="1415"/>
      <c r="BF14" s="1415"/>
      <c r="BG14" s="1415"/>
      <c r="BH14" s="1415"/>
      <c r="BI14" s="1415"/>
      <c r="BJ14" s="1415"/>
      <c r="BK14" s="1415"/>
      <c r="BL14" s="1415"/>
      <c r="BM14" s="1415"/>
      <c r="BN14" s="1400" t="s">
        <v>56</v>
      </c>
      <c r="BO14" s="1390">
        <f>66625</f>
        <v>66625</v>
      </c>
      <c r="BP14" s="1391"/>
      <c r="BQ14" s="1391"/>
      <c r="BR14" s="1391"/>
      <c r="BS14" s="1391"/>
      <c r="BT14" s="1391"/>
      <c r="BU14" s="1391"/>
      <c r="BV14" s="1391"/>
      <c r="BW14" s="1391"/>
      <c r="BX14" s="1391"/>
      <c r="BY14" s="1391"/>
      <c r="BZ14" s="1392"/>
      <c r="CA14" s="1396" t="e">
        <f>#REF!/1000</f>
        <v>#REF!</v>
      </c>
      <c r="CB14" s="1396" t="e">
        <f>#REF!/1000</f>
        <v>#REF!</v>
      </c>
      <c r="CC14" s="1398" t="s">
        <v>55</v>
      </c>
      <c r="CD14" s="1399">
        <v>0</v>
      </c>
      <c r="CE14" s="1391"/>
      <c r="CF14" s="1391"/>
      <c r="CG14" s="1391"/>
      <c r="CH14" s="1391"/>
      <c r="CI14" s="1391"/>
      <c r="CJ14" s="1391"/>
      <c r="CK14" s="1391"/>
      <c r="CL14" s="1391"/>
      <c r="CM14" s="1391"/>
      <c r="CN14" s="1400" t="s">
        <v>56</v>
      </c>
      <c r="CO14" s="1390">
        <v>0</v>
      </c>
      <c r="CP14" s="1391"/>
      <c r="CQ14" s="1391"/>
      <c r="CR14" s="1391"/>
      <c r="CS14" s="1391"/>
      <c r="CT14" s="1391"/>
      <c r="CU14" s="1391"/>
      <c r="CV14" s="1391"/>
      <c r="CW14" s="1391"/>
      <c r="CX14" s="1391"/>
      <c r="CY14" s="1391"/>
      <c r="CZ14" s="1392"/>
      <c r="DA14" s="1423" t="e">
        <f>#REF!/1000</f>
        <v>#REF!</v>
      </c>
      <c r="DB14" s="1396" t="e">
        <f>#REF!/1000</f>
        <v>#REF!</v>
      </c>
      <c r="DC14" s="1398" t="s">
        <v>55</v>
      </c>
      <c r="DD14" s="1399">
        <v>9015</v>
      </c>
      <c r="DE14" s="1391"/>
      <c r="DF14" s="1391"/>
      <c r="DG14" s="1391"/>
      <c r="DH14" s="1391"/>
      <c r="DI14" s="1391"/>
      <c r="DJ14" s="1391"/>
      <c r="DK14" s="1391"/>
      <c r="DL14" s="1391"/>
      <c r="DM14" s="1391"/>
      <c r="DN14" s="1400" t="s">
        <v>56</v>
      </c>
      <c r="DO14" s="1388">
        <v>0</v>
      </c>
      <c r="DP14" s="1386"/>
      <c r="DQ14" s="1386"/>
      <c r="DR14" s="1386"/>
      <c r="DS14" s="1386"/>
      <c r="DT14" s="1386"/>
      <c r="DU14" s="1386"/>
      <c r="DV14" s="1386"/>
      <c r="DW14" s="1386"/>
      <c r="DX14" s="1386"/>
      <c r="DY14" s="1386"/>
      <c r="DZ14" s="1387"/>
      <c r="EA14" s="1388">
        <v>0</v>
      </c>
      <c r="EB14" s="1386"/>
      <c r="EC14" s="1386"/>
      <c r="ED14" s="1386"/>
      <c r="EE14" s="1386"/>
      <c r="EF14" s="1386"/>
      <c r="EG14" s="1386"/>
      <c r="EH14" s="1386"/>
      <c r="EI14" s="1386"/>
      <c r="EJ14" s="1386"/>
      <c r="EK14" s="1386"/>
      <c r="EL14" s="1387"/>
      <c r="EM14" s="1420">
        <f>AQ14+BO14-CD14</f>
        <v>134947</v>
      </c>
      <c r="EN14" s="1420"/>
      <c r="EO14" s="1420"/>
      <c r="EP14" s="1420"/>
      <c r="EQ14" s="1420"/>
      <c r="ER14" s="1420"/>
      <c r="ES14" s="1420"/>
      <c r="ET14" s="1420"/>
      <c r="EU14" s="1420"/>
      <c r="EV14" s="1420"/>
      <c r="EW14" s="1420"/>
      <c r="EX14" s="1420"/>
      <c r="EY14" s="1398" t="s">
        <v>55</v>
      </c>
      <c r="EZ14" s="1421">
        <f t="shared" ref="EZ14" si="0">BD14-CO14+DD14</f>
        <v>25000</v>
      </c>
      <c r="FA14" s="1421"/>
      <c r="FB14" s="1421"/>
      <c r="FC14" s="1421"/>
      <c r="FD14" s="1421"/>
      <c r="FE14" s="1421"/>
      <c r="FF14" s="1421"/>
      <c r="FG14" s="1421"/>
      <c r="FH14" s="1421"/>
      <c r="FI14" s="1421"/>
      <c r="FJ14" s="1422" t="s">
        <v>56</v>
      </c>
    </row>
    <row r="15" spans="1:167" ht="6" customHeight="1">
      <c r="A15" s="1428"/>
      <c r="B15" s="1429"/>
      <c r="C15" s="1429"/>
      <c r="D15" s="1429"/>
      <c r="E15" s="1429"/>
      <c r="F15" s="1429"/>
      <c r="G15" s="1429"/>
      <c r="H15" s="1429"/>
      <c r="I15" s="1429"/>
      <c r="J15" s="1429"/>
      <c r="K15" s="1429"/>
      <c r="L15" s="1429"/>
      <c r="M15" s="1429"/>
      <c r="N15" s="1429"/>
      <c r="O15" s="1429"/>
      <c r="P15" s="1429"/>
      <c r="Q15" s="1430"/>
      <c r="R15" s="1411"/>
      <c r="S15" s="1412"/>
      <c r="T15" s="1412"/>
      <c r="U15" s="1412"/>
      <c r="V15" s="1412"/>
      <c r="W15" s="1412"/>
      <c r="X15" s="1412"/>
      <c r="Y15" s="1412"/>
      <c r="Z15" s="1412"/>
      <c r="AA15" s="1412"/>
      <c r="AB15" s="1412"/>
      <c r="AC15" s="1413"/>
      <c r="AD15" s="286"/>
      <c r="AE15" s="287"/>
      <c r="AF15" s="287"/>
      <c r="AG15" s="287"/>
      <c r="AH15" s="287"/>
      <c r="AI15" s="287"/>
      <c r="AJ15" s="288"/>
      <c r="AK15" s="288"/>
      <c r="AL15" s="288"/>
      <c r="AM15" s="287"/>
      <c r="AN15" s="287"/>
      <c r="AO15" s="287"/>
      <c r="AP15" s="289"/>
      <c r="AQ15" s="1417"/>
      <c r="AR15" s="1418"/>
      <c r="AS15" s="1418"/>
      <c r="AT15" s="1418"/>
      <c r="AU15" s="1418"/>
      <c r="AV15" s="1418"/>
      <c r="AW15" s="1418"/>
      <c r="AX15" s="1418"/>
      <c r="AY15" s="1418"/>
      <c r="AZ15" s="1418"/>
      <c r="BA15" s="1418"/>
      <c r="BB15" s="1419"/>
      <c r="BC15" s="1356"/>
      <c r="BD15" s="1418"/>
      <c r="BE15" s="1418"/>
      <c r="BF15" s="1418"/>
      <c r="BG15" s="1418"/>
      <c r="BH15" s="1418"/>
      <c r="BI15" s="1418"/>
      <c r="BJ15" s="1418"/>
      <c r="BK15" s="1418"/>
      <c r="BL15" s="1418"/>
      <c r="BM15" s="1418"/>
      <c r="BN15" s="1353"/>
      <c r="BO15" s="1393"/>
      <c r="BP15" s="1394"/>
      <c r="BQ15" s="1394"/>
      <c r="BR15" s="1394"/>
      <c r="BS15" s="1394"/>
      <c r="BT15" s="1394"/>
      <c r="BU15" s="1394"/>
      <c r="BV15" s="1394"/>
      <c r="BW15" s="1394"/>
      <c r="BX15" s="1394"/>
      <c r="BY15" s="1394"/>
      <c r="BZ15" s="1395"/>
      <c r="CA15" s="1397"/>
      <c r="CB15" s="1397"/>
      <c r="CC15" s="1356"/>
      <c r="CD15" s="1394"/>
      <c r="CE15" s="1394"/>
      <c r="CF15" s="1394"/>
      <c r="CG15" s="1394"/>
      <c r="CH15" s="1394"/>
      <c r="CI15" s="1394"/>
      <c r="CJ15" s="1394"/>
      <c r="CK15" s="1394"/>
      <c r="CL15" s="1394"/>
      <c r="CM15" s="1394"/>
      <c r="CN15" s="1353"/>
      <c r="CO15" s="1393"/>
      <c r="CP15" s="1394"/>
      <c r="CQ15" s="1394"/>
      <c r="CR15" s="1394"/>
      <c r="CS15" s="1394"/>
      <c r="CT15" s="1394"/>
      <c r="CU15" s="1394"/>
      <c r="CV15" s="1394"/>
      <c r="CW15" s="1394"/>
      <c r="CX15" s="1394"/>
      <c r="CY15" s="1394"/>
      <c r="CZ15" s="1395"/>
      <c r="DA15" s="1424"/>
      <c r="DB15" s="1397"/>
      <c r="DC15" s="1356"/>
      <c r="DD15" s="1394"/>
      <c r="DE15" s="1394"/>
      <c r="DF15" s="1394"/>
      <c r="DG15" s="1394"/>
      <c r="DH15" s="1394"/>
      <c r="DI15" s="1394"/>
      <c r="DJ15" s="1394"/>
      <c r="DK15" s="1394"/>
      <c r="DL15" s="1394"/>
      <c r="DM15" s="1394"/>
      <c r="DN15" s="1353"/>
      <c r="DO15" s="1356"/>
      <c r="DP15" s="1357"/>
      <c r="DQ15" s="1357"/>
      <c r="DR15" s="1357"/>
      <c r="DS15" s="1357"/>
      <c r="DT15" s="1357"/>
      <c r="DU15" s="1357"/>
      <c r="DV15" s="1357"/>
      <c r="DW15" s="1357"/>
      <c r="DX15" s="1357"/>
      <c r="DY15" s="1357"/>
      <c r="DZ15" s="1353"/>
      <c r="EA15" s="1356"/>
      <c r="EB15" s="1357"/>
      <c r="EC15" s="1357"/>
      <c r="ED15" s="1357"/>
      <c r="EE15" s="1357"/>
      <c r="EF15" s="1357"/>
      <c r="EG15" s="1357"/>
      <c r="EH15" s="1357"/>
      <c r="EI15" s="1357"/>
      <c r="EJ15" s="1357"/>
      <c r="EK15" s="1357"/>
      <c r="EL15" s="1353"/>
      <c r="EM15" s="1359"/>
      <c r="EN15" s="1359"/>
      <c r="EO15" s="1359"/>
      <c r="EP15" s="1359"/>
      <c r="EQ15" s="1359"/>
      <c r="ER15" s="1359"/>
      <c r="ES15" s="1359"/>
      <c r="ET15" s="1359"/>
      <c r="EU15" s="1359"/>
      <c r="EV15" s="1359"/>
      <c r="EW15" s="1359"/>
      <c r="EX15" s="1359"/>
      <c r="EY15" s="1356"/>
      <c r="EZ15" s="1357"/>
      <c r="FA15" s="1357"/>
      <c r="FB15" s="1357"/>
      <c r="FC15" s="1357"/>
      <c r="FD15" s="1357"/>
      <c r="FE15" s="1357"/>
      <c r="FF15" s="1357"/>
      <c r="FG15" s="1357"/>
      <c r="FH15" s="1357"/>
      <c r="FI15" s="1357"/>
      <c r="FJ15" s="1383"/>
      <c r="FK15" s="290"/>
    </row>
    <row r="16" spans="1:167" ht="15" customHeight="1">
      <c r="A16" s="1434" t="s">
        <v>476</v>
      </c>
      <c r="B16" s="1435"/>
      <c r="C16" s="1435"/>
      <c r="D16" s="1435"/>
      <c r="E16" s="1435"/>
      <c r="F16" s="1435"/>
      <c r="G16" s="1435"/>
      <c r="H16" s="1435"/>
      <c r="I16" s="1435"/>
      <c r="J16" s="1435"/>
      <c r="K16" s="1435"/>
      <c r="L16" s="1435"/>
      <c r="M16" s="1435"/>
      <c r="N16" s="1435"/>
      <c r="O16" s="1435"/>
      <c r="P16" s="1435"/>
      <c r="Q16" s="1436"/>
      <c r="R16" s="1408"/>
      <c r="S16" s="1409"/>
      <c r="T16" s="1409"/>
      <c r="U16" s="1409"/>
      <c r="V16" s="1409"/>
      <c r="W16" s="1409"/>
      <c r="X16" s="1409"/>
      <c r="Y16" s="1409"/>
      <c r="Z16" s="1409"/>
      <c r="AA16" s="1409"/>
      <c r="AB16" s="1409"/>
      <c r="AC16" s="1410"/>
      <c r="AD16" s="1375" t="s">
        <v>122</v>
      </c>
      <c r="AE16" s="1376"/>
      <c r="AF16" s="1376"/>
      <c r="AG16" s="1376"/>
      <c r="AH16" s="1376"/>
      <c r="AI16" s="1376"/>
      <c r="AJ16" s="1377" t="s">
        <v>352</v>
      </c>
      <c r="AK16" s="1377"/>
      <c r="AL16" s="1377"/>
      <c r="AM16" s="1378" t="s">
        <v>226</v>
      </c>
      <c r="AN16" s="1378"/>
      <c r="AO16" s="1378"/>
      <c r="AP16" s="1379"/>
      <c r="AQ16" s="1414">
        <v>45115</v>
      </c>
      <c r="AR16" s="1415"/>
      <c r="AS16" s="1415"/>
      <c r="AT16" s="1415"/>
      <c r="AU16" s="1415"/>
      <c r="AV16" s="1415"/>
      <c r="AW16" s="1415"/>
      <c r="AX16" s="1415"/>
      <c r="AY16" s="1415"/>
      <c r="AZ16" s="1415"/>
      <c r="BA16" s="1415"/>
      <c r="BB16" s="1416"/>
      <c r="BC16" s="1398" t="s">
        <v>55</v>
      </c>
      <c r="BD16" s="1415">
        <v>18777</v>
      </c>
      <c r="BE16" s="1415"/>
      <c r="BF16" s="1415"/>
      <c r="BG16" s="1415"/>
      <c r="BH16" s="1415"/>
      <c r="BI16" s="1415"/>
      <c r="BJ16" s="1415"/>
      <c r="BK16" s="1415"/>
      <c r="BL16" s="1415"/>
      <c r="BM16" s="1415"/>
      <c r="BN16" s="1400" t="s">
        <v>56</v>
      </c>
      <c r="BO16" s="1390">
        <v>32511</v>
      </c>
      <c r="BP16" s="1391"/>
      <c r="BQ16" s="1391"/>
      <c r="BR16" s="1391"/>
      <c r="BS16" s="1391"/>
      <c r="BT16" s="1391"/>
      <c r="BU16" s="1391"/>
      <c r="BV16" s="1391"/>
      <c r="BW16" s="1391"/>
      <c r="BX16" s="1391"/>
      <c r="BY16" s="1391"/>
      <c r="BZ16" s="1392"/>
      <c r="CA16" s="1396" t="e">
        <f>#REF!/1000</f>
        <v>#REF!</v>
      </c>
      <c r="CB16" s="1396" t="e">
        <f>#REF!/1000</f>
        <v>#REF!</v>
      </c>
      <c r="CC16" s="1398" t="s">
        <v>55</v>
      </c>
      <c r="CD16" s="1399">
        <v>0</v>
      </c>
      <c r="CE16" s="1391"/>
      <c r="CF16" s="1391"/>
      <c r="CG16" s="1391"/>
      <c r="CH16" s="1391"/>
      <c r="CI16" s="1391"/>
      <c r="CJ16" s="1391"/>
      <c r="CK16" s="1391"/>
      <c r="CL16" s="1391"/>
      <c r="CM16" s="1391"/>
      <c r="CN16" s="1400" t="s">
        <v>56</v>
      </c>
      <c r="CO16" s="1390">
        <v>0</v>
      </c>
      <c r="CP16" s="1391"/>
      <c r="CQ16" s="1391"/>
      <c r="CR16" s="1391"/>
      <c r="CS16" s="1391"/>
      <c r="CT16" s="1391"/>
      <c r="CU16" s="1391"/>
      <c r="CV16" s="1391"/>
      <c r="CW16" s="1391"/>
      <c r="CX16" s="1391"/>
      <c r="CY16" s="1391"/>
      <c r="CZ16" s="1392"/>
      <c r="DA16" s="1423" t="e">
        <f>#REF!/1000</f>
        <v>#REF!</v>
      </c>
      <c r="DB16" s="1396" t="e">
        <f>#REF!/1000</f>
        <v>#REF!</v>
      </c>
      <c r="DC16" s="1398" t="s">
        <v>55</v>
      </c>
      <c r="DD16" s="1399">
        <v>4821</v>
      </c>
      <c r="DE16" s="1391"/>
      <c r="DF16" s="1391"/>
      <c r="DG16" s="1391"/>
      <c r="DH16" s="1391"/>
      <c r="DI16" s="1391"/>
      <c r="DJ16" s="1391"/>
      <c r="DK16" s="1391"/>
      <c r="DL16" s="1391"/>
      <c r="DM16" s="1391"/>
      <c r="DN16" s="1400" t="s">
        <v>56</v>
      </c>
      <c r="DO16" s="1420">
        <v>0</v>
      </c>
      <c r="DP16" s="1420"/>
      <c r="DQ16" s="1420"/>
      <c r="DR16" s="1420"/>
      <c r="DS16" s="1420"/>
      <c r="DT16" s="1420"/>
      <c r="DU16" s="1420"/>
      <c r="DV16" s="1420"/>
      <c r="DW16" s="1420"/>
      <c r="DX16" s="1420"/>
      <c r="DY16" s="1420"/>
      <c r="DZ16" s="1420"/>
      <c r="EA16" s="1420">
        <v>0</v>
      </c>
      <c r="EB16" s="1420"/>
      <c r="EC16" s="1420"/>
      <c r="ED16" s="1420"/>
      <c r="EE16" s="1420"/>
      <c r="EF16" s="1420"/>
      <c r="EG16" s="1420"/>
      <c r="EH16" s="1420"/>
      <c r="EI16" s="1420"/>
      <c r="EJ16" s="1420"/>
      <c r="EK16" s="1420"/>
      <c r="EL16" s="1420"/>
      <c r="EM16" s="1420">
        <f>AQ16+BO16-CD16</f>
        <v>77626</v>
      </c>
      <c r="EN16" s="1420"/>
      <c r="EO16" s="1420"/>
      <c r="EP16" s="1420"/>
      <c r="EQ16" s="1420"/>
      <c r="ER16" s="1420"/>
      <c r="ES16" s="1420"/>
      <c r="ET16" s="1420"/>
      <c r="EU16" s="1420"/>
      <c r="EV16" s="1420"/>
      <c r="EW16" s="1420"/>
      <c r="EX16" s="1420"/>
      <c r="EY16" s="1398" t="s">
        <v>55</v>
      </c>
      <c r="EZ16" s="1421">
        <f t="shared" ref="EZ16" si="1">BD16-CO16+DD16</f>
        <v>23598</v>
      </c>
      <c r="FA16" s="1421"/>
      <c r="FB16" s="1421"/>
      <c r="FC16" s="1421"/>
      <c r="FD16" s="1421"/>
      <c r="FE16" s="1421"/>
      <c r="FF16" s="1421"/>
      <c r="FG16" s="1421"/>
      <c r="FH16" s="1421"/>
      <c r="FI16" s="1421"/>
      <c r="FJ16" s="1422" t="s">
        <v>56</v>
      </c>
    </row>
    <row r="17" spans="1:166" ht="6" customHeight="1">
      <c r="A17" s="1437"/>
      <c r="B17" s="1438"/>
      <c r="C17" s="1438"/>
      <c r="D17" s="1438"/>
      <c r="E17" s="1438"/>
      <c r="F17" s="1438"/>
      <c r="G17" s="1438"/>
      <c r="H17" s="1438"/>
      <c r="I17" s="1438"/>
      <c r="J17" s="1438"/>
      <c r="K17" s="1438"/>
      <c r="L17" s="1438"/>
      <c r="M17" s="1438"/>
      <c r="N17" s="1438"/>
      <c r="O17" s="1438"/>
      <c r="P17" s="1438"/>
      <c r="Q17" s="1439"/>
      <c r="R17" s="1411"/>
      <c r="S17" s="1412"/>
      <c r="T17" s="1412"/>
      <c r="U17" s="1412"/>
      <c r="V17" s="1412"/>
      <c r="W17" s="1412"/>
      <c r="X17" s="1412"/>
      <c r="Y17" s="1412"/>
      <c r="Z17" s="1412"/>
      <c r="AA17" s="1412"/>
      <c r="AB17" s="1412"/>
      <c r="AC17" s="1413"/>
      <c r="AD17" s="286"/>
      <c r="AE17" s="287"/>
      <c r="AF17" s="287"/>
      <c r="AG17" s="287"/>
      <c r="AH17" s="287"/>
      <c r="AI17" s="287"/>
      <c r="AJ17" s="288"/>
      <c r="AK17" s="288"/>
      <c r="AL17" s="288"/>
      <c r="AM17" s="287"/>
      <c r="AN17" s="287"/>
      <c r="AO17" s="287"/>
      <c r="AP17" s="289"/>
      <c r="AQ17" s="1417"/>
      <c r="AR17" s="1418"/>
      <c r="AS17" s="1418"/>
      <c r="AT17" s="1418"/>
      <c r="AU17" s="1418"/>
      <c r="AV17" s="1418"/>
      <c r="AW17" s="1418"/>
      <c r="AX17" s="1418"/>
      <c r="AY17" s="1418"/>
      <c r="AZ17" s="1418"/>
      <c r="BA17" s="1418"/>
      <c r="BB17" s="1419"/>
      <c r="BC17" s="1356"/>
      <c r="BD17" s="1418"/>
      <c r="BE17" s="1418"/>
      <c r="BF17" s="1418"/>
      <c r="BG17" s="1418"/>
      <c r="BH17" s="1418"/>
      <c r="BI17" s="1418"/>
      <c r="BJ17" s="1418"/>
      <c r="BK17" s="1418"/>
      <c r="BL17" s="1418"/>
      <c r="BM17" s="1418"/>
      <c r="BN17" s="1353"/>
      <c r="BO17" s="1393"/>
      <c r="BP17" s="1394"/>
      <c r="BQ17" s="1394"/>
      <c r="BR17" s="1394"/>
      <c r="BS17" s="1394"/>
      <c r="BT17" s="1394"/>
      <c r="BU17" s="1394"/>
      <c r="BV17" s="1394"/>
      <c r="BW17" s="1394"/>
      <c r="BX17" s="1394"/>
      <c r="BY17" s="1394"/>
      <c r="BZ17" s="1395"/>
      <c r="CA17" s="1397"/>
      <c r="CB17" s="1397"/>
      <c r="CC17" s="1356"/>
      <c r="CD17" s="1394"/>
      <c r="CE17" s="1394"/>
      <c r="CF17" s="1394"/>
      <c r="CG17" s="1394"/>
      <c r="CH17" s="1394"/>
      <c r="CI17" s="1394"/>
      <c r="CJ17" s="1394"/>
      <c r="CK17" s="1394"/>
      <c r="CL17" s="1394"/>
      <c r="CM17" s="1394"/>
      <c r="CN17" s="1353"/>
      <c r="CO17" s="1393"/>
      <c r="CP17" s="1394"/>
      <c r="CQ17" s="1394"/>
      <c r="CR17" s="1394"/>
      <c r="CS17" s="1394"/>
      <c r="CT17" s="1394"/>
      <c r="CU17" s="1394"/>
      <c r="CV17" s="1394"/>
      <c r="CW17" s="1394"/>
      <c r="CX17" s="1394"/>
      <c r="CY17" s="1394"/>
      <c r="CZ17" s="1395"/>
      <c r="DA17" s="1424"/>
      <c r="DB17" s="1397"/>
      <c r="DC17" s="1356"/>
      <c r="DD17" s="1394"/>
      <c r="DE17" s="1394"/>
      <c r="DF17" s="1394"/>
      <c r="DG17" s="1394"/>
      <c r="DH17" s="1394"/>
      <c r="DI17" s="1394"/>
      <c r="DJ17" s="1394"/>
      <c r="DK17" s="1394"/>
      <c r="DL17" s="1394"/>
      <c r="DM17" s="1394"/>
      <c r="DN17" s="1353"/>
      <c r="DO17" s="1359"/>
      <c r="DP17" s="1359"/>
      <c r="DQ17" s="1359"/>
      <c r="DR17" s="1359"/>
      <c r="DS17" s="1359"/>
      <c r="DT17" s="1359"/>
      <c r="DU17" s="1359"/>
      <c r="DV17" s="1359"/>
      <c r="DW17" s="1359"/>
      <c r="DX17" s="1359"/>
      <c r="DY17" s="1359"/>
      <c r="DZ17" s="1359"/>
      <c r="EA17" s="1359"/>
      <c r="EB17" s="1359"/>
      <c r="EC17" s="1359"/>
      <c r="ED17" s="1359"/>
      <c r="EE17" s="1359"/>
      <c r="EF17" s="1359"/>
      <c r="EG17" s="1359"/>
      <c r="EH17" s="1359"/>
      <c r="EI17" s="1359"/>
      <c r="EJ17" s="1359"/>
      <c r="EK17" s="1359"/>
      <c r="EL17" s="1359"/>
      <c r="EM17" s="1359"/>
      <c r="EN17" s="1359"/>
      <c r="EO17" s="1359"/>
      <c r="EP17" s="1359"/>
      <c r="EQ17" s="1359"/>
      <c r="ER17" s="1359"/>
      <c r="ES17" s="1359"/>
      <c r="ET17" s="1359"/>
      <c r="EU17" s="1359"/>
      <c r="EV17" s="1359"/>
      <c r="EW17" s="1359"/>
      <c r="EX17" s="1359"/>
      <c r="EY17" s="1356"/>
      <c r="EZ17" s="1357"/>
      <c r="FA17" s="1357"/>
      <c r="FB17" s="1357"/>
      <c r="FC17" s="1357"/>
      <c r="FD17" s="1357"/>
      <c r="FE17" s="1357"/>
      <c r="FF17" s="1357"/>
      <c r="FG17" s="1357"/>
      <c r="FH17" s="1357"/>
      <c r="FI17" s="1357"/>
      <c r="FJ17" s="1383"/>
    </row>
    <row r="18" spans="1:166" ht="15" customHeight="1">
      <c r="A18" s="1437"/>
      <c r="B18" s="1438"/>
      <c r="C18" s="1438"/>
      <c r="D18" s="1438"/>
      <c r="E18" s="1438"/>
      <c r="F18" s="1438"/>
      <c r="G18" s="1438"/>
      <c r="H18" s="1438"/>
      <c r="I18" s="1438"/>
      <c r="J18" s="1438"/>
      <c r="K18" s="1438"/>
      <c r="L18" s="1438"/>
      <c r="M18" s="1438"/>
      <c r="N18" s="1438"/>
      <c r="O18" s="1438"/>
      <c r="P18" s="1438"/>
      <c r="Q18" s="1439"/>
      <c r="R18" s="1408"/>
      <c r="S18" s="1409"/>
      <c r="T18" s="1409"/>
      <c r="U18" s="1409"/>
      <c r="V18" s="1409"/>
      <c r="W18" s="1409"/>
      <c r="X18" s="1409"/>
      <c r="Y18" s="1409"/>
      <c r="Z18" s="1409"/>
      <c r="AA18" s="1409"/>
      <c r="AB18" s="1409"/>
      <c r="AC18" s="1410"/>
      <c r="AD18" s="1375" t="s">
        <v>122</v>
      </c>
      <c r="AE18" s="1376"/>
      <c r="AF18" s="1376"/>
      <c r="AG18" s="1376"/>
      <c r="AH18" s="1376"/>
      <c r="AI18" s="1376"/>
      <c r="AJ18" s="1384" t="s">
        <v>350</v>
      </c>
      <c r="AK18" s="1384"/>
      <c r="AL18" s="1384"/>
      <c r="AM18" s="1378" t="s">
        <v>227</v>
      </c>
      <c r="AN18" s="1378"/>
      <c r="AO18" s="1378"/>
      <c r="AP18" s="1379"/>
      <c r="AQ18" s="1414">
        <v>44949</v>
      </c>
      <c r="AR18" s="1415"/>
      <c r="AS18" s="1415"/>
      <c r="AT18" s="1415"/>
      <c r="AU18" s="1415"/>
      <c r="AV18" s="1415"/>
      <c r="AW18" s="1415"/>
      <c r="AX18" s="1415"/>
      <c r="AY18" s="1415"/>
      <c r="AZ18" s="1415"/>
      <c r="BA18" s="1415"/>
      <c r="BB18" s="1416"/>
      <c r="BC18" s="1398" t="s">
        <v>55</v>
      </c>
      <c r="BD18" s="1415">
        <v>15925</v>
      </c>
      <c r="BE18" s="1415"/>
      <c r="BF18" s="1415"/>
      <c r="BG18" s="1415"/>
      <c r="BH18" s="1415"/>
      <c r="BI18" s="1415"/>
      <c r="BJ18" s="1415"/>
      <c r="BK18" s="1415"/>
      <c r="BL18" s="1415"/>
      <c r="BM18" s="1415"/>
      <c r="BN18" s="1400" t="s">
        <v>56</v>
      </c>
      <c r="BO18" s="1390">
        <v>166</v>
      </c>
      <c r="BP18" s="1391"/>
      <c r="BQ18" s="1391"/>
      <c r="BR18" s="1391"/>
      <c r="BS18" s="1391"/>
      <c r="BT18" s="1391"/>
      <c r="BU18" s="1391"/>
      <c r="BV18" s="1391"/>
      <c r="BW18" s="1391"/>
      <c r="BX18" s="1391"/>
      <c r="BY18" s="1391"/>
      <c r="BZ18" s="1392"/>
      <c r="CA18" s="1396" t="e">
        <f>#REF!/1000</f>
        <v>#REF!</v>
      </c>
      <c r="CB18" s="1396" t="e">
        <f>#REF!/1000</f>
        <v>#REF!</v>
      </c>
      <c r="CC18" s="1398" t="s">
        <v>55</v>
      </c>
      <c r="CD18" s="1399">
        <v>0</v>
      </c>
      <c r="CE18" s="1391"/>
      <c r="CF18" s="1391"/>
      <c r="CG18" s="1391"/>
      <c r="CH18" s="1391"/>
      <c r="CI18" s="1391"/>
      <c r="CJ18" s="1391"/>
      <c r="CK18" s="1391"/>
      <c r="CL18" s="1391"/>
      <c r="CM18" s="1391"/>
      <c r="CN18" s="1400" t="s">
        <v>56</v>
      </c>
      <c r="CO18" s="1390">
        <v>0</v>
      </c>
      <c r="CP18" s="1391"/>
      <c r="CQ18" s="1391"/>
      <c r="CR18" s="1391"/>
      <c r="CS18" s="1391"/>
      <c r="CT18" s="1391"/>
      <c r="CU18" s="1391"/>
      <c r="CV18" s="1391"/>
      <c r="CW18" s="1391"/>
      <c r="CX18" s="1391"/>
      <c r="CY18" s="1391"/>
      <c r="CZ18" s="1392"/>
      <c r="DA18" s="1423" t="e">
        <f>#REF!/1000</f>
        <v>#REF!</v>
      </c>
      <c r="DB18" s="1396" t="e">
        <f>#REF!/1000</f>
        <v>#REF!</v>
      </c>
      <c r="DC18" s="1398" t="s">
        <v>55</v>
      </c>
      <c r="DD18" s="1399">
        <v>2852</v>
      </c>
      <c r="DE18" s="1391"/>
      <c r="DF18" s="1391"/>
      <c r="DG18" s="1391"/>
      <c r="DH18" s="1391"/>
      <c r="DI18" s="1391"/>
      <c r="DJ18" s="1391"/>
      <c r="DK18" s="1391"/>
      <c r="DL18" s="1391"/>
      <c r="DM18" s="1391"/>
      <c r="DN18" s="1400" t="s">
        <v>56</v>
      </c>
      <c r="DO18" s="1420">
        <v>0</v>
      </c>
      <c r="DP18" s="1420"/>
      <c r="DQ18" s="1420"/>
      <c r="DR18" s="1420"/>
      <c r="DS18" s="1420"/>
      <c r="DT18" s="1420"/>
      <c r="DU18" s="1420"/>
      <c r="DV18" s="1420"/>
      <c r="DW18" s="1420"/>
      <c r="DX18" s="1420"/>
      <c r="DY18" s="1420"/>
      <c r="DZ18" s="1420"/>
      <c r="EA18" s="1420">
        <v>0</v>
      </c>
      <c r="EB18" s="1420"/>
      <c r="EC18" s="1420"/>
      <c r="ED18" s="1420"/>
      <c r="EE18" s="1420"/>
      <c r="EF18" s="1420"/>
      <c r="EG18" s="1420"/>
      <c r="EH18" s="1420"/>
      <c r="EI18" s="1420"/>
      <c r="EJ18" s="1420"/>
      <c r="EK18" s="1420"/>
      <c r="EL18" s="1420"/>
      <c r="EM18" s="1420">
        <f t="shared" ref="EM18" si="2">AQ18+BO18-CD18</f>
        <v>45115</v>
      </c>
      <c r="EN18" s="1420"/>
      <c r="EO18" s="1420"/>
      <c r="EP18" s="1420"/>
      <c r="EQ18" s="1420"/>
      <c r="ER18" s="1420"/>
      <c r="ES18" s="1420"/>
      <c r="ET18" s="1420"/>
      <c r="EU18" s="1420"/>
      <c r="EV18" s="1420"/>
      <c r="EW18" s="1420"/>
      <c r="EX18" s="1420"/>
      <c r="EY18" s="1398" t="s">
        <v>55</v>
      </c>
      <c r="EZ18" s="1421">
        <f t="shared" ref="EZ18" si="3">BD18-CO18+DD18</f>
        <v>18777</v>
      </c>
      <c r="FA18" s="1421"/>
      <c r="FB18" s="1421"/>
      <c r="FC18" s="1421"/>
      <c r="FD18" s="1421"/>
      <c r="FE18" s="1421"/>
      <c r="FF18" s="1421"/>
      <c r="FG18" s="1421"/>
      <c r="FH18" s="1421"/>
      <c r="FI18" s="1421"/>
      <c r="FJ18" s="1422" t="s">
        <v>56</v>
      </c>
    </row>
    <row r="19" spans="1:166" ht="6" customHeight="1">
      <c r="A19" s="1440"/>
      <c r="B19" s="1441"/>
      <c r="C19" s="1441"/>
      <c r="D19" s="1441"/>
      <c r="E19" s="1441"/>
      <c r="F19" s="1441"/>
      <c r="G19" s="1441"/>
      <c r="H19" s="1441"/>
      <c r="I19" s="1441"/>
      <c r="J19" s="1441"/>
      <c r="K19" s="1441"/>
      <c r="L19" s="1441"/>
      <c r="M19" s="1441"/>
      <c r="N19" s="1441"/>
      <c r="O19" s="1441"/>
      <c r="P19" s="1441"/>
      <c r="Q19" s="1442"/>
      <c r="R19" s="1411"/>
      <c r="S19" s="1412"/>
      <c r="T19" s="1412"/>
      <c r="U19" s="1412"/>
      <c r="V19" s="1412"/>
      <c r="W19" s="1412"/>
      <c r="X19" s="1412"/>
      <c r="Y19" s="1412"/>
      <c r="Z19" s="1412"/>
      <c r="AA19" s="1412"/>
      <c r="AB19" s="1412"/>
      <c r="AC19" s="1413"/>
      <c r="AD19" s="286"/>
      <c r="AE19" s="287"/>
      <c r="AF19" s="287"/>
      <c r="AG19" s="287"/>
      <c r="AH19" s="287"/>
      <c r="AI19" s="287"/>
      <c r="AJ19" s="288"/>
      <c r="AK19" s="288"/>
      <c r="AL19" s="288"/>
      <c r="AM19" s="287"/>
      <c r="AN19" s="287"/>
      <c r="AO19" s="287"/>
      <c r="AP19" s="289"/>
      <c r="AQ19" s="1417"/>
      <c r="AR19" s="1418"/>
      <c r="AS19" s="1418"/>
      <c r="AT19" s="1418"/>
      <c r="AU19" s="1418"/>
      <c r="AV19" s="1418"/>
      <c r="AW19" s="1418"/>
      <c r="AX19" s="1418"/>
      <c r="AY19" s="1418"/>
      <c r="AZ19" s="1418"/>
      <c r="BA19" s="1418"/>
      <c r="BB19" s="1419"/>
      <c r="BC19" s="1356"/>
      <c r="BD19" s="1418"/>
      <c r="BE19" s="1418"/>
      <c r="BF19" s="1418"/>
      <c r="BG19" s="1418"/>
      <c r="BH19" s="1418"/>
      <c r="BI19" s="1418"/>
      <c r="BJ19" s="1418"/>
      <c r="BK19" s="1418"/>
      <c r="BL19" s="1418"/>
      <c r="BM19" s="1418"/>
      <c r="BN19" s="1353"/>
      <c r="BO19" s="1393"/>
      <c r="BP19" s="1394"/>
      <c r="BQ19" s="1394"/>
      <c r="BR19" s="1394"/>
      <c r="BS19" s="1394"/>
      <c r="BT19" s="1394"/>
      <c r="BU19" s="1394"/>
      <c r="BV19" s="1394"/>
      <c r="BW19" s="1394"/>
      <c r="BX19" s="1394"/>
      <c r="BY19" s="1394"/>
      <c r="BZ19" s="1395"/>
      <c r="CA19" s="1397"/>
      <c r="CB19" s="1397"/>
      <c r="CC19" s="1356"/>
      <c r="CD19" s="1394"/>
      <c r="CE19" s="1394"/>
      <c r="CF19" s="1394"/>
      <c r="CG19" s="1394"/>
      <c r="CH19" s="1394"/>
      <c r="CI19" s="1394"/>
      <c r="CJ19" s="1394"/>
      <c r="CK19" s="1394"/>
      <c r="CL19" s="1394"/>
      <c r="CM19" s="1394"/>
      <c r="CN19" s="1353"/>
      <c r="CO19" s="1393"/>
      <c r="CP19" s="1394"/>
      <c r="CQ19" s="1394"/>
      <c r="CR19" s="1394"/>
      <c r="CS19" s="1394"/>
      <c r="CT19" s="1394"/>
      <c r="CU19" s="1394"/>
      <c r="CV19" s="1394"/>
      <c r="CW19" s="1394"/>
      <c r="CX19" s="1394"/>
      <c r="CY19" s="1394"/>
      <c r="CZ19" s="1395"/>
      <c r="DA19" s="1424"/>
      <c r="DB19" s="1397"/>
      <c r="DC19" s="1356"/>
      <c r="DD19" s="1394"/>
      <c r="DE19" s="1394"/>
      <c r="DF19" s="1394"/>
      <c r="DG19" s="1394"/>
      <c r="DH19" s="1394"/>
      <c r="DI19" s="1394"/>
      <c r="DJ19" s="1394"/>
      <c r="DK19" s="1394"/>
      <c r="DL19" s="1394"/>
      <c r="DM19" s="1394"/>
      <c r="DN19" s="1353"/>
      <c r="DO19" s="1359"/>
      <c r="DP19" s="1359"/>
      <c r="DQ19" s="1359"/>
      <c r="DR19" s="1359"/>
      <c r="DS19" s="1359"/>
      <c r="DT19" s="1359"/>
      <c r="DU19" s="1359"/>
      <c r="DV19" s="1359"/>
      <c r="DW19" s="1359"/>
      <c r="DX19" s="1359"/>
      <c r="DY19" s="1359"/>
      <c r="DZ19" s="1359"/>
      <c r="EA19" s="1359"/>
      <c r="EB19" s="1359"/>
      <c r="EC19" s="1359"/>
      <c r="ED19" s="1359"/>
      <c r="EE19" s="1359"/>
      <c r="EF19" s="1359"/>
      <c r="EG19" s="1359"/>
      <c r="EH19" s="1359"/>
      <c r="EI19" s="1359"/>
      <c r="EJ19" s="1359"/>
      <c r="EK19" s="1359"/>
      <c r="EL19" s="1359"/>
      <c r="EM19" s="1359"/>
      <c r="EN19" s="1359"/>
      <c r="EO19" s="1359"/>
      <c r="EP19" s="1359"/>
      <c r="EQ19" s="1359"/>
      <c r="ER19" s="1359"/>
      <c r="ES19" s="1359"/>
      <c r="ET19" s="1359"/>
      <c r="EU19" s="1359"/>
      <c r="EV19" s="1359"/>
      <c r="EW19" s="1359"/>
      <c r="EX19" s="1359"/>
      <c r="EY19" s="1356"/>
      <c r="EZ19" s="1357"/>
      <c r="FA19" s="1357"/>
      <c r="FB19" s="1357"/>
      <c r="FC19" s="1357"/>
      <c r="FD19" s="1357"/>
      <c r="FE19" s="1357"/>
      <c r="FF19" s="1357"/>
      <c r="FG19" s="1357"/>
      <c r="FH19" s="1357"/>
      <c r="FI19" s="1357"/>
      <c r="FJ19" s="1383"/>
    </row>
    <row r="20" spans="1:166" ht="15" customHeight="1">
      <c r="A20" s="1434" t="s">
        <v>477</v>
      </c>
      <c r="B20" s="1435"/>
      <c r="C20" s="1435"/>
      <c r="D20" s="1435"/>
      <c r="E20" s="1435"/>
      <c r="F20" s="1435"/>
      <c r="G20" s="1435"/>
      <c r="H20" s="1435"/>
      <c r="I20" s="1435"/>
      <c r="J20" s="1435"/>
      <c r="K20" s="1435"/>
      <c r="L20" s="1435"/>
      <c r="M20" s="1435"/>
      <c r="N20" s="1435"/>
      <c r="O20" s="1435"/>
      <c r="P20" s="1435"/>
      <c r="Q20" s="1436"/>
      <c r="R20" s="1408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10"/>
      <c r="AD20" s="1375" t="s">
        <v>122</v>
      </c>
      <c r="AE20" s="1376"/>
      <c r="AF20" s="1376"/>
      <c r="AG20" s="1376"/>
      <c r="AH20" s="1376"/>
      <c r="AI20" s="1376"/>
      <c r="AJ20" s="1377" t="s">
        <v>352</v>
      </c>
      <c r="AK20" s="1377"/>
      <c r="AL20" s="1377"/>
      <c r="AM20" s="1378" t="s">
        <v>226</v>
      </c>
      <c r="AN20" s="1378"/>
      <c r="AO20" s="1378"/>
      <c r="AP20" s="1379"/>
      <c r="AQ20" s="1414">
        <v>336459</v>
      </c>
      <c r="AR20" s="1415"/>
      <c r="AS20" s="1415"/>
      <c r="AT20" s="1415"/>
      <c r="AU20" s="1415"/>
      <c r="AV20" s="1415"/>
      <c r="AW20" s="1415"/>
      <c r="AX20" s="1415"/>
      <c r="AY20" s="1415"/>
      <c r="AZ20" s="1415"/>
      <c r="BA20" s="1415"/>
      <c r="BB20" s="1416"/>
      <c r="BC20" s="1398" t="s">
        <v>55</v>
      </c>
      <c r="BD20" s="1415">
        <v>99113</v>
      </c>
      <c r="BE20" s="1415"/>
      <c r="BF20" s="1415"/>
      <c r="BG20" s="1415"/>
      <c r="BH20" s="1415"/>
      <c r="BI20" s="1415"/>
      <c r="BJ20" s="1415"/>
      <c r="BK20" s="1415"/>
      <c r="BL20" s="1415"/>
      <c r="BM20" s="1415"/>
      <c r="BN20" s="1400" t="s">
        <v>56</v>
      </c>
      <c r="BO20" s="1390">
        <v>233978</v>
      </c>
      <c r="BP20" s="1391"/>
      <c r="BQ20" s="1391"/>
      <c r="BR20" s="1391"/>
      <c r="BS20" s="1391"/>
      <c r="BT20" s="1391"/>
      <c r="BU20" s="1391"/>
      <c r="BV20" s="1391"/>
      <c r="BW20" s="1391"/>
      <c r="BX20" s="1391"/>
      <c r="BY20" s="1391"/>
      <c r="BZ20" s="1392"/>
      <c r="CA20" s="1396" t="e">
        <f>#REF!/1000</f>
        <v>#REF!</v>
      </c>
      <c r="CB20" s="1396" t="e">
        <f>#REF!/1000</f>
        <v>#REF!</v>
      </c>
      <c r="CC20" s="1398" t="s">
        <v>55</v>
      </c>
      <c r="CD20" s="1399">
        <v>5316</v>
      </c>
      <c r="CE20" s="1391"/>
      <c r="CF20" s="1391"/>
      <c r="CG20" s="1391"/>
      <c r="CH20" s="1391"/>
      <c r="CI20" s="1391"/>
      <c r="CJ20" s="1391"/>
      <c r="CK20" s="1391"/>
      <c r="CL20" s="1391"/>
      <c r="CM20" s="1391"/>
      <c r="CN20" s="1400" t="s">
        <v>56</v>
      </c>
      <c r="CO20" s="1390">
        <v>4526</v>
      </c>
      <c r="CP20" s="1391"/>
      <c r="CQ20" s="1391"/>
      <c r="CR20" s="1391"/>
      <c r="CS20" s="1391"/>
      <c r="CT20" s="1391"/>
      <c r="CU20" s="1391"/>
      <c r="CV20" s="1391"/>
      <c r="CW20" s="1391"/>
      <c r="CX20" s="1391"/>
      <c r="CY20" s="1391"/>
      <c r="CZ20" s="1392"/>
      <c r="DA20" s="1423" t="e">
        <f>#REF!/1000</f>
        <v>#REF!</v>
      </c>
      <c r="DB20" s="1396" t="e">
        <f>#REF!/1000</f>
        <v>#REF!</v>
      </c>
      <c r="DC20" s="1398" t="s">
        <v>55</v>
      </c>
      <c r="DD20" s="1399">
        <v>55239</v>
      </c>
      <c r="DE20" s="1391"/>
      <c r="DF20" s="1391"/>
      <c r="DG20" s="1391"/>
      <c r="DH20" s="1391"/>
      <c r="DI20" s="1391"/>
      <c r="DJ20" s="1391"/>
      <c r="DK20" s="1391"/>
      <c r="DL20" s="1391"/>
      <c r="DM20" s="1391"/>
      <c r="DN20" s="1400" t="s">
        <v>56</v>
      </c>
      <c r="DO20" s="1420">
        <v>0</v>
      </c>
      <c r="DP20" s="1420"/>
      <c r="DQ20" s="1420"/>
      <c r="DR20" s="1420"/>
      <c r="DS20" s="1420"/>
      <c r="DT20" s="1420"/>
      <c r="DU20" s="1420"/>
      <c r="DV20" s="1420"/>
      <c r="DW20" s="1420"/>
      <c r="DX20" s="1420"/>
      <c r="DY20" s="1420"/>
      <c r="DZ20" s="1420"/>
      <c r="EA20" s="1420">
        <v>0</v>
      </c>
      <c r="EB20" s="1420"/>
      <c r="EC20" s="1420"/>
      <c r="ED20" s="1420"/>
      <c r="EE20" s="1420"/>
      <c r="EF20" s="1420"/>
      <c r="EG20" s="1420"/>
      <c r="EH20" s="1420"/>
      <c r="EI20" s="1420"/>
      <c r="EJ20" s="1420"/>
      <c r="EK20" s="1420"/>
      <c r="EL20" s="1420"/>
      <c r="EM20" s="1420">
        <f t="shared" ref="EM20" si="4">AQ20+BO20-CD20</f>
        <v>565121</v>
      </c>
      <c r="EN20" s="1420"/>
      <c r="EO20" s="1420"/>
      <c r="EP20" s="1420"/>
      <c r="EQ20" s="1420"/>
      <c r="ER20" s="1420"/>
      <c r="ES20" s="1420"/>
      <c r="ET20" s="1420"/>
      <c r="EU20" s="1420"/>
      <c r="EV20" s="1420"/>
      <c r="EW20" s="1420"/>
      <c r="EX20" s="1420"/>
      <c r="EY20" s="1398" t="s">
        <v>55</v>
      </c>
      <c r="EZ20" s="1421">
        <f t="shared" ref="EZ20" si="5">BD20-CO20+DD20</f>
        <v>149826</v>
      </c>
      <c r="FA20" s="1421"/>
      <c r="FB20" s="1421"/>
      <c r="FC20" s="1421"/>
      <c r="FD20" s="1421"/>
      <c r="FE20" s="1421"/>
      <c r="FF20" s="1421"/>
      <c r="FG20" s="1421"/>
      <c r="FH20" s="1421"/>
      <c r="FI20" s="1421"/>
      <c r="FJ20" s="1422" t="s">
        <v>56</v>
      </c>
    </row>
    <row r="21" spans="1:166" ht="6" customHeight="1">
      <c r="A21" s="1437"/>
      <c r="B21" s="1438"/>
      <c r="C21" s="1438"/>
      <c r="D21" s="1438"/>
      <c r="E21" s="1438"/>
      <c r="F21" s="1438"/>
      <c r="G21" s="1438"/>
      <c r="H21" s="1438"/>
      <c r="I21" s="1438"/>
      <c r="J21" s="1438"/>
      <c r="K21" s="1438"/>
      <c r="L21" s="1438"/>
      <c r="M21" s="1438"/>
      <c r="N21" s="1438"/>
      <c r="O21" s="1438"/>
      <c r="P21" s="1438"/>
      <c r="Q21" s="1439"/>
      <c r="R21" s="1411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3"/>
      <c r="AD21" s="286"/>
      <c r="AE21" s="287"/>
      <c r="AF21" s="287"/>
      <c r="AG21" s="287"/>
      <c r="AH21" s="287"/>
      <c r="AI21" s="287"/>
      <c r="AJ21" s="288"/>
      <c r="AK21" s="288"/>
      <c r="AL21" s="288"/>
      <c r="AM21" s="287"/>
      <c r="AN21" s="287"/>
      <c r="AO21" s="287"/>
      <c r="AP21" s="289"/>
      <c r="AQ21" s="1417"/>
      <c r="AR21" s="1418"/>
      <c r="AS21" s="1418"/>
      <c r="AT21" s="1418"/>
      <c r="AU21" s="1418"/>
      <c r="AV21" s="1418"/>
      <c r="AW21" s="1418"/>
      <c r="AX21" s="1418"/>
      <c r="AY21" s="1418"/>
      <c r="AZ21" s="1418"/>
      <c r="BA21" s="1418"/>
      <c r="BB21" s="1419"/>
      <c r="BC21" s="1356"/>
      <c r="BD21" s="1418"/>
      <c r="BE21" s="1418"/>
      <c r="BF21" s="1418"/>
      <c r="BG21" s="1418"/>
      <c r="BH21" s="1418"/>
      <c r="BI21" s="1418"/>
      <c r="BJ21" s="1418"/>
      <c r="BK21" s="1418"/>
      <c r="BL21" s="1418"/>
      <c r="BM21" s="1418"/>
      <c r="BN21" s="1353"/>
      <c r="BO21" s="1393"/>
      <c r="BP21" s="1394"/>
      <c r="BQ21" s="1394"/>
      <c r="BR21" s="1394"/>
      <c r="BS21" s="1394"/>
      <c r="BT21" s="1394"/>
      <c r="BU21" s="1394"/>
      <c r="BV21" s="1394"/>
      <c r="BW21" s="1394"/>
      <c r="BX21" s="1394"/>
      <c r="BY21" s="1394"/>
      <c r="BZ21" s="1395"/>
      <c r="CA21" s="1397"/>
      <c r="CB21" s="1397"/>
      <c r="CC21" s="1356"/>
      <c r="CD21" s="1394"/>
      <c r="CE21" s="1394"/>
      <c r="CF21" s="1394"/>
      <c r="CG21" s="1394"/>
      <c r="CH21" s="1394"/>
      <c r="CI21" s="1394"/>
      <c r="CJ21" s="1394"/>
      <c r="CK21" s="1394"/>
      <c r="CL21" s="1394"/>
      <c r="CM21" s="1394"/>
      <c r="CN21" s="1353"/>
      <c r="CO21" s="1393"/>
      <c r="CP21" s="1394"/>
      <c r="CQ21" s="1394"/>
      <c r="CR21" s="1394"/>
      <c r="CS21" s="1394"/>
      <c r="CT21" s="1394"/>
      <c r="CU21" s="1394"/>
      <c r="CV21" s="1394"/>
      <c r="CW21" s="1394"/>
      <c r="CX21" s="1394"/>
      <c r="CY21" s="1394"/>
      <c r="CZ21" s="1395"/>
      <c r="DA21" s="1424"/>
      <c r="DB21" s="1397"/>
      <c r="DC21" s="1356"/>
      <c r="DD21" s="1394"/>
      <c r="DE21" s="1394"/>
      <c r="DF21" s="1394"/>
      <c r="DG21" s="1394"/>
      <c r="DH21" s="1394"/>
      <c r="DI21" s="1394"/>
      <c r="DJ21" s="1394"/>
      <c r="DK21" s="1394"/>
      <c r="DL21" s="1394"/>
      <c r="DM21" s="1394"/>
      <c r="DN21" s="1353"/>
      <c r="DO21" s="1359"/>
      <c r="DP21" s="1359"/>
      <c r="DQ21" s="1359"/>
      <c r="DR21" s="1359"/>
      <c r="DS21" s="1359"/>
      <c r="DT21" s="1359"/>
      <c r="DU21" s="1359"/>
      <c r="DV21" s="1359"/>
      <c r="DW21" s="1359"/>
      <c r="DX21" s="1359"/>
      <c r="DY21" s="1359"/>
      <c r="DZ21" s="1359"/>
      <c r="EA21" s="1359"/>
      <c r="EB21" s="1359"/>
      <c r="EC21" s="1359"/>
      <c r="ED21" s="1359"/>
      <c r="EE21" s="1359"/>
      <c r="EF21" s="1359"/>
      <c r="EG21" s="1359"/>
      <c r="EH21" s="1359"/>
      <c r="EI21" s="1359"/>
      <c r="EJ21" s="1359"/>
      <c r="EK21" s="1359"/>
      <c r="EL21" s="1359"/>
      <c r="EM21" s="1359"/>
      <c r="EN21" s="1359"/>
      <c r="EO21" s="1359"/>
      <c r="EP21" s="1359"/>
      <c r="EQ21" s="1359"/>
      <c r="ER21" s="1359"/>
      <c r="ES21" s="1359"/>
      <c r="ET21" s="1359"/>
      <c r="EU21" s="1359"/>
      <c r="EV21" s="1359"/>
      <c r="EW21" s="1359"/>
      <c r="EX21" s="1359"/>
      <c r="EY21" s="1356"/>
      <c r="EZ21" s="1357"/>
      <c r="FA21" s="1357"/>
      <c r="FB21" s="1357"/>
      <c r="FC21" s="1357"/>
      <c r="FD21" s="1357"/>
      <c r="FE21" s="1357"/>
      <c r="FF21" s="1357"/>
      <c r="FG21" s="1357"/>
      <c r="FH21" s="1357"/>
      <c r="FI21" s="1357"/>
      <c r="FJ21" s="1383"/>
    </row>
    <row r="22" spans="1:166" ht="15" customHeight="1">
      <c r="A22" s="1437"/>
      <c r="B22" s="1438"/>
      <c r="C22" s="1438"/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8"/>
      <c r="O22" s="1438"/>
      <c r="P22" s="1438"/>
      <c r="Q22" s="1439"/>
      <c r="R22" s="1408"/>
      <c r="S22" s="1409"/>
      <c r="T22" s="1409"/>
      <c r="U22" s="1409"/>
      <c r="V22" s="1409"/>
      <c r="W22" s="1409"/>
      <c r="X22" s="1409"/>
      <c r="Y22" s="1409"/>
      <c r="Z22" s="1409"/>
      <c r="AA22" s="1409"/>
      <c r="AB22" s="1409"/>
      <c r="AC22" s="1410"/>
      <c r="AD22" s="1375" t="s">
        <v>122</v>
      </c>
      <c r="AE22" s="1376"/>
      <c r="AF22" s="1376"/>
      <c r="AG22" s="1376"/>
      <c r="AH22" s="1376"/>
      <c r="AI22" s="1376"/>
      <c r="AJ22" s="1384" t="s">
        <v>350</v>
      </c>
      <c r="AK22" s="1384"/>
      <c r="AL22" s="1384"/>
      <c r="AM22" s="1378" t="s">
        <v>227</v>
      </c>
      <c r="AN22" s="1378"/>
      <c r="AO22" s="1378"/>
      <c r="AP22" s="1379"/>
      <c r="AQ22" s="1414">
        <v>221402</v>
      </c>
      <c r="AR22" s="1415"/>
      <c r="AS22" s="1415"/>
      <c r="AT22" s="1415"/>
      <c r="AU22" s="1415"/>
      <c r="AV22" s="1415"/>
      <c r="AW22" s="1415"/>
      <c r="AX22" s="1415"/>
      <c r="AY22" s="1415"/>
      <c r="AZ22" s="1415"/>
      <c r="BA22" s="1415"/>
      <c r="BB22" s="1416"/>
      <c r="BC22" s="1398" t="s">
        <v>55</v>
      </c>
      <c r="BD22" s="1415">
        <v>68799</v>
      </c>
      <c r="BE22" s="1415"/>
      <c r="BF22" s="1415"/>
      <c r="BG22" s="1415"/>
      <c r="BH22" s="1415"/>
      <c r="BI22" s="1415"/>
      <c r="BJ22" s="1415"/>
      <c r="BK22" s="1415"/>
      <c r="BL22" s="1415"/>
      <c r="BM22" s="1415"/>
      <c r="BN22" s="1400" t="s">
        <v>56</v>
      </c>
      <c r="BO22" s="1390">
        <v>118776</v>
      </c>
      <c r="BP22" s="1391"/>
      <c r="BQ22" s="1391"/>
      <c r="BR22" s="1391"/>
      <c r="BS22" s="1391"/>
      <c r="BT22" s="1391"/>
      <c r="BU22" s="1391"/>
      <c r="BV22" s="1391"/>
      <c r="BW22" s="1391"/>
      <c r="BX22" s="1391"/>
      <c r="BY22" s="1391"/>
      <c r="BZ22" s="1392"/>
      <c r="CA22" s="1396" t="e">
        <f>#REF!/1000</f>
        <v>#REF!</v>
      </c>
      <c r="CB22" s="1396" t="e">
        <f>#REF!/1000</f>
        <v>#REF!</v>
      </c>
      <c r="CC22" s="1398" t="s">
        <v>55</v>
      </c>
      <c r="CD22" s="1399">
        <v>3720</v>
      </c>
      <c r="CE22" s="1391"/>
      <c r="CF22" s="1391"/>
      <c r="CG22" s="1391"/>
      <c r="CH22" s="1391"/>
      <c r="CI22" s="1391"/>
      <c r="CJ22" s="1391"/>
      <c r="CK22" s="1391"/>
      <c r="CL22" s="1391"/>
      <c r="CM22" s="1391"/>
      <c r="CN22" s="1400" t="s">
        <v>56</v>
      </c>
      <c r="CO22" s="1390">
        <v>3010</v>
      </c>
      <c r="CP22" s="1391"/>
      <c r="CQ22" s="1391"/>
      <c r="CR22" s="1391"/>
      <c r="CS22" s="1391"/>
      <c r="CT22" s="1391"/>
      <c r="CU22" s="1391"/>
      <c r="CV22" s="1391"/>
      <c r="CW22" s="1391"/>
      <c r="CX22" s="1391"/>
      <c r="CY22" s="1391"/>
      <c r="CZ22" s="1392"/>
      <c r="DA22" s="1423" t="e">
        <f>#REF!/1000</f>
        <v>#REF!</v>
      </c>
      <c r="DB22" s="1396" t="e">
        <f>#REF!/1000</f>
        <v>#REF!</v>
      </c>
      <c r="DC22" s="1398" t="s">
        <v>55</v>
      </c>
      <c r="DD22" s="1399">
        <v>33324</v>
      </c>
      <c r="DE22" s="1391"/>
      <c r="DF22" s="1391"/>
      <c r="DG22" s="1391"/>
      <c r="DH22" s="1391"/>
      <c r="DI22" s="1391"/>
      <c r="DJ22" s="1391"/>
      <c r="DK22" s="1391"/>
      <c r="DL22" s="1391"/>
      <c r="DM22" s="1391"/>
      <c r="DN22" s="1400" t="s">
        <v>56</v>
      </c>
      <c r="DO22" s="1420">
        <v>0</v>
      </c>
      <c r="DP22" s="1420"/>
      <c r="DQ22" s="1420"/>
      <c r="DR22" s="1420"/>
      <c r="DS22" s="1420"/>
      <c r="DT22" s="1420"/>
      <c r="DU22" s="1420"/>
      <c r="DV22" s="1420"/>
      <c r="DW22" s="1420"/>
      <c r="DX22" s="1420"/>
      <c r="DY22" s="1420"/>
      <c r="DZ22" s="1420"/>
      <c r="EA22" s="1420">
        <v>0</v>
      </c>
      <c r="EB22" s="1420"/>
      <c r="EC22" s="1420"/>
      <c r="ED22" s="1420"/>
      <c r="EE22" s="1420"/>
      <c r="EF22" s="1420"/>
      <c r="EG22" s="1420"/>
      <c r="EH22" s="1420"/>
      <c r="EI22" s="1420"/>
      <c r="EJ22" s="1420"/>
      <c r="EK22" s="1420"/>
      <c r="EL22" s="1420"/>
      <c r="EM22" s="1420">
        <f t="shared" ref="EM22" si="6">AQ22+BO22-CD22</f>
        <v>336458</v>
      </c>
      <c r="EN22" s="1420"/>
      <c r="EO22" s="1420"/>
      <c r="EP22" s="1420"/>
      <c r="EQ22" s="1420"/>
      <c r="ER22" s="1420"/>
      <c r="ES22" s="1420"/>
      <c r="ET22" s="1420"/>
      <c r="EU22" s="1420"/>
      <c r="EV22" s="1420"/>
      <c r="EW22" s="1420"/>
      <c r="EX22" s="1420"/>
      <c r="EY22" s="1398" t="s">
        <v>55</v>
      </c>
      <c r="EZ22" s="1421">
        <f t="shared" ref="EZ22" si="7">BD22-CO22+DD22</f>
        <v>99113</v>
      </c>
      <c r="FA22" s="1421"/>
      <c r="FB22" s="1421"/>
      <c r="FC22" s="1421"/>
      <c r="FD22" s="1421"/>
      <c r="FE22" s="1421"/>
      <c r="FF22" s="1421"/>
      <c r="FG22" s="1421"/>
      <c r="FH22" s="1421"/>
      <c r="FI22" s="1421"/>
      <c r="FJ22" s="1422" t="s">
        <v>56</v>
      </c>
    </row>
    <row r="23" spans="1:166" ht="6" customHeight="1">
      <c r="A23" s="144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2"/>
      <c r="R23" s="1411"/>
      <c r="S23" s="1412"/>
      <c r="T23" s="1412"/>
      <c r="U23" s="1412"/>
      <c r="V23" s="1412"/>
      <c r="W23" s="1412"/>
      <c r="X23" s="1412"/>
      <c r="Y23" s="1412"/>
      <c r="Z23" s="1412"/>
      <c r="AA23" s="1412"/>
      <c r="AB23" s="1412"/>
      <c r="AC23" s="1413"/>
      <c r="AD23" s="286"/>
      <c r="AE23" s="287"/>
      <c r="AF23" s="287"/>
      <c r="AG23" s="287"/>
      <c r="AH23" s="287"/>
      <c r="AI23" s="287"/>
      <c r="AJ23" s="288"/>
      <c r="AK23" s="288"/>
      <c r="AL23" s="288"/>
      <c r="AM23" s="287"/>
      <c r="AN23" s="287"/>
      <c r="AO23" s="287"/>
      <c r="AP23" s="289"/>
      <c r="AQ23" s="1417"/>
      <c r="AR23" s="1418"/>
      <c r="AS23" s="1418"/>
      <c r="AT23" s="1418"/>
      <c r="AU23" s="1418"/>
      <c r="AV23" s="1418"/>
      <c r="AW23" s="1418"/>
      <c r="AX23" s="1418"/>
      <c r="AY23" s="1418"/>
      <c r="AZ23" s="1418"/>
      <c r="BA23" s="1418"/>
      <c r="BB23" s="1419"/>
      <c r="BC23" s="1356"/>
      <c r="BD23" s="1418"/>
      <c r="BE23" s="1418"/>
      <c r="BF23" s="1418"/>
      <c r="BG23" s="1418"/>
      <c r="BH23" s="1418"/>
      <c r="BI23" s="1418"/>
      <c r="BJ23" s="1418"/>
      <c r="BK23" s="1418"/>
      <c r="BL23" s="1418"/>
      <c r="BM23" s="1418"/>
      <c r="BN23" s="1353"/>
      <c r="BO23" s="1393"/>
      <c r="BP23" s="1394"/>
      <c r="BQ23" s="1394"/>
      <c r="BR23" s="1394"/>
      <c r="BS23" s="1394"/>
      <c r="BT23" s="1394"/>
      <c r="BU23" s="1394"/>
      <c r="BV23" s="1394"/>
      <c r="BW23" s="1394"/>
      <c r="BX23" s="1394"/>
      <c r="BY23" s="1394"/>
      <c r="BZ23" s="1395"/>
      <c r="CA23" s="1397"/>
      <c r="CB23" s="1397"/>
      <c r="CC23" s="1356"/>
      <c r="CD23" s="1394"/>
      <c r="CE23" s="1394"/>
      <c r="CF23" s="1394"/>
      <c r="CG23" s="1394"/>
      <c r="CH23" s="1394"/>
      <c r="CI23" s="1394"/>
      <c r="CJ23" s="1394"/>
      <c r="CK23" s="1394"/>
      <c r="CL23" s="1394"/>
      <c r="CM23" s="1394"/>
      <c r="CN23" s="1353"/>
      <c r="CO23" s="1393"/>
      <c r="CP23" s="1394"/>
      <c r="CQ23" s="1394"/>
      <c r="CR23" s="1394"/>
      <c r="CS23" s="1394"/>
      <c r="CT23" s="1394"/>
      <c r="CU23" s="1394"/>
      <c r="CV23" s="1394"/>
      <c r="CW23" s="1394"/>
      <c r="CX23" s="1394"/>
      <c r="CY23" s="1394"/>
      <c r="CZ23" s="1395"/>
      <c r="DA23" s="1424"/>
      <c r="DB23" s="1397"/>
      <c r="DC23" s="1356"/>
      <c r="DD23" s="1394"/>
      <c r="DE23" s="1394"/>
      <c r="DF23" s="1394"/>
      <c r="DG23" s="1394"/>
      <c r="DH23" s="1394"/>
      <c r="DI23" s="1394"/>
      <c r="DJ23" s="1394"/>
      <c r="DK23" s="1394"/>
      <c r="DL23" s="1394"/>
      <c r="DM23" s="1394"/>
      <c r="DN23" s="1353"/>
      <c r="DO23" s="1359"/>
      <c r="DP23" s="1359"/>
      <c r="DQ23" s="1359"/>
      <c r="DR23" s="1359"/>
      <c r="DS23" s="1359"/>
      <c r="DT23" s="1359"/>
      <c r="DU23" s="1359"/>
      <c r="DV23" s="1359"/>
      <c r="DW23" s="1359"/>
      <c r="DX23" s="1359"/>
      <c r="DY23" s="1359"/>
      <c r="DZ23" s="1359"/>
      <c r="EA23" s="1359"/>
      <c r="EB23" s="1359"/>
      <c r="EC23" s="1359"/>
      <c r="ED23" s="1359"/>
      <c r="EE23" s="1359"/>
      <c r="EF23" s="1359"/>
      <c r="EG23" s="1359"/>
      <c r="EH23" s="1359"/>
      <c r="EI23" s="1359"/>
      <c r="EJ23" s="1359"/>
      <c r="EK23" s="1359"/>
      <c r="EL23" s="1359"/>
      <c r="EM23" s="1359"/>
      <c r="EN23" s="1359"/>
      <c r="EO23" s="1359"/>
      <c r="EP23" s="1359"/>
      <c r="EQ23" s="1359"/>
      <c r="ER23" s="1359"/>
      <c r="ES23" s="1359"/>
      <c r="ET23" s="1359"/>
      <c r="EU23" s="1359"/>
      <c r="EV23" s="1359"/>
      <c r="EW23" s="1359"/>
      <c r="EX23" s="1359"/>
      <c r="EY23" s="1356"/>
      <c r="EZ23" s="1357"/>
      <c r="FA23" s="1357"/>
      <c r="FB23" s="1357"/>
      <c r="FC23" s="1357"/>
      <c r="FD23" s="1357"/>
      <c r="FE23" s="1357"/>
      <c r="FF23" s="1357"/>
      <c r="FG23" s="1357"/>
      <c r="FH23" s="1357"/>
      <c r="FI23" s="1357"/>
      <c r="FJ23" s="1383"/>
    </row>
    <row r="24" spans="1:166" ht="15" customHeight="1">
      <c r="A24" s="1434" t="s">
        <v>478</v>
      </c>
      <c r="B24" s="1435"/>
      <c r="C24" s="1435"/>
      <c r="D24" s="1435"/>
      <c r="E24" s="1435"/>
      <c r="F24" s="1435"/>
      <c r="G24" s="1435"/>
      <c r="H24" s="1435"/>
      <c r="I24" s="1435"/>
      <c r="J24" s="1435"/>
      <c r="K24" s="1435"/>
      <c r="L24" s="1435"/>
      <c r="M24" s="1435"/>
      <c r="N24" s="1435"/>
      <c r="O24" s="1435"/>
      <c r="P24" s="1435"/>
      <c r="Q24" s="1436"/>
      <c r="R24" s="1408"/>
      <c r="S24" s="1409"/>
      <c r="T24" s="1409"/>
      <c r="U24" s="1409"/>
      <c r="V24" s="1409"/>
      <c r="W24" s="1409"/>
      <c r="X24" s="1409"/>
      <c r="Y24" s="1409"/>
      <c r="Z24" s="1409"/>
      <c r="AA24" s="1409"/>
      <c r="AB24" s="1409"/>
      <c r="AC24" s="1410"/>
      <c r="AD24" s="1375" t="s">
        <v>122</v>
      </c>
      <c r="AE24" s="1376"/>
      <c r="AF24" s="1376"/>
      <c r="AG24" s="1376"/>
      <c r="AH24" s="1376"/>
      <c r="AI24" s="1376"/>
      <c r="AJ24" s="1377" t="s">
        <v>352</v>
      </c>
      <c r="AK24" s="1377"/>
      <c r="AL24" s="1377"/>
      <c r="AM24" s="1378" t="s">
        <v>226</v>
      </c>
      <c r="AN24" s="1378"/>
      <c r="AO24" s="1378"/>
      <c r="AP24" s="1379"/>
      <c r="AQ24" s="1414">
        <v>126547</v>
      </c>
      <c r="AR24" s="1415"/>
      <c r="AS24" s="1415"/>
      <c r="AT24" s="1415"/>
      <c r="AU24" s="1415"/>
      <c r="AV24" s="1415"/>
      <c r="AW24" s="1415"/>
      <c r="AX24" s="1415"/>
      <c r="AY24" s="1415"/>
      <c r="AZ24" s="1415"/>
      <c r="BA24" s="1415"/>
      <c r="BB24" s="1416"/>
      <c r="BC24" s="1398" t="s">
        <v>55</v>
      </c>
      <c r="BD24" s="1415">
        <v>36719</v>
      </c>
      <c r="BE24" s="1415"/>
      <c r="BF24" s="1415"/>
      <c r="BG24" s="1415"/>
      <c r="BH24" s="1415"/>
      <c r="BI24" s="1415"/>
      <c r="BJ24" s="1415"/>
      <c r="BK24" s="1415"/>
      <c r="BL24" s="1415"/>
      <c r="BM24" s="1415"/>
      <c r="BN24" s="1400" t="s">
        <v>56</v>
      </c>
      <c r="BO24" s="1390">
        <v>37762</v>
      </c>
      <c r="BP24" s="1391"/>
      <c r="BQ24" s="1391"/>
      <c r="BR24" s="1391"/>
      <c r="BS24" s="1391"/>
      <c r="BT24" s="1391"/>
      <c r="BU24" s="1391"/>
      <c r="BV24" s="1391"/>
      <c r="BW24" s="1391"/>
      <c r="BX24" s="1391"/>
      <c r="BY24" s="1391"/>
      <c r="BZ24" s="1392"/>
      <c r="CA24" s="1396" t="e">
        <f>#REF!/1000</f>
        <v>#REF!</v>
      </c>
      <c r="CB24" s="1396" t="e">
        <f>#REF!/1000</f>
        <v>#REF!</v>
      </c>
      <c r="CC24" s="1398" t="s">
        <v>55</v>
      </c>
      <c r="CD24" s="1399">
        <v>700</v>
      </c>
      <c r="CE24" s="1391"/>
      <c r="CF24" s="1391"/>
      <c r="CG24" s="1391"/>
      <c r="CH24" s="1391"/>
      <c r="CI24" s="1391"/>
      <c r="CJ24" s="1391"/>
      <c r="CK24" s="1391"/>
      <c r="CL24" s="1391"/>
      <c r="CM24" s="1391"/>
      <c r="CN24" s="1400" t="s">
        <v>56</v>
      </c>
      <c r="CO24" s="1390">
        <v>513</v>
      </c>
      <c r="CP24" s="1391"/>
      <c r="CQ24" s="1391"/>
      <c r="CR24" s="1391"/>
      <c r="CS24" s="1391"/>
      <c r="CT24" s="1391"/>
      <c r="CU24" s="1391"/>
      <c r="CV24" s="1391"/>
      <c r="CW24" s="1391"/>
      <c r="CX24" s="1391"/>
      <c r="CY24" s="1391"/>
      <c r="CZ24" s="1392"/>
      <c r="DA24" s="1423" t="e">
        <f>#REF!/1000</f>
        <v>#REF!</v>
      </c>
      <c r="DB24" s="1396" t="e">
        <f>#REF!/1000</f>
        <v>#REF!</v>
      </c>
      <c r="DC24" s="1398" t="s">
        <v>55</v>
      </c>
      <c r="DD24" s="1399">
        <v>17245</v>
      </c>
      <c r="DE24" s="1391"/>
      <c r="DF24" s="1391"/>
      <c r="DG24" s="1391"/>
      <c r="DH24" s="1391"/>
      <c r="DI24" s="1391"/>
      <c r="DJ24" s="1391"/>
      <c r="DK24" s="1391"/>
      <c r="DL24" s="1391"/>
      <c r="DM24" s="1391"/>
      <c r="DN24" s="1400" t="s">
        <v>56</v>
      </c>
      <c r="DO24" s="1420">
        <v>0</v>
      </c>
      <c r="DP24" s="1420"/>
      <c r="DQ24" s="1420"/>
      <c r="DR24" s="1420"/>
      <c r="DS24" s="1420"/>
      <c r="DT24" s="1420"/>
      <c r="DU24" s="1420"/>
      <c r="DV24" s="1420"/>
      <c r="DW24" s="1420"/>
      <c r="DX24" s="1420"/>
      <c r="DY24" s="1420"/>
      <c r="DZ24" s="1420"/>
      <c r="EA24" s="1420">
        <v>0</v>
      </c>
      <c r="EB24" s="1420"/>
      <c r="EC24" s="1420"/>
      <c r="ED24" s="1420"/>
      <c r="EE24" s="1420"/>
      <c r="EF24" s="1420"/>
      <c r="EG24" s="1420"/>
      <c r="EH24" s="1420"/>
      <c r="EI24" s="1420"/>
      <c r="EJ24" s="1420"/>
      <c r="EK24" s="1420"/>
      <c r="EL24" s="1420"/>
      <c r="EM24" s="1420">
        <f t="shared" ref="EM24" si="8">AQ24+BO24-CD24</f>
        <v>163609</v>
      </c>
      <c r="EN24" s="1420"/>
      <c r="EO24" s="1420"/>
      <c r="EP24" s="1420"/>
      <c r="EQ24" s="1420"/>
      <c r="ER24" s="1420"/>
      <c r="ES24" s="1420"/>
      <c r="ET24" s="1420"/>
      <c r="EU24" s="1420"/>
      <c r="EV24" s="1420"/>
      <c r="EW24" s="1420"/>
      <c r="EX24" s="1420"/>
      <c r="EY24" s="1398" t="s">
        <v>55</v>
      </c>
      <c r="EZ24" s="1421">
        <f t="shared" ref="EZ24" si="9">BD24-CO24+DD24</f>
        <v>53451</v>
      </c>
      <c r="FA24" s="1421"/>
      <c r="FB24" s="1421"/>
      <c r="FC24" s="1421"/>
      <c r="FD24" s="1421"/>
      <c r="FE24" s="1421"/>
      <c r="FF24" s="1421"/>
      <c r="FG24" s="1421"/>
      <c r="FH24" s="1421"/>
      <c r="FI24" s="1421"/>
      <c r="FJ24" s="1422" t="s">
        <v>56</v>
      </c>
    </row>
    <row r="25" spans="1:166" ht="6" customHeight="1">
      <c r="A25" s="1437"/>
      <c r="B25" s="1438"/>
      <c r="C25" s="1438"/>
      <c r="D25" s="1438"/>
      <c r="E25" s="1438"/>
      <c r="F25" s="1438"/>
      <c r="G25" s="1438"/>
      <c r="H25" s="1438"/>
      <c r="I25" s="1438"/>
      <c r="J25" s="1438"/>
      <c r="K25" s="1438"/>
      <c r="L25" s="1438"/>
      <c r="M25" s="1438"/>
      <c r="N25" s="1438"/>
      <c r="O25" s="1438"/>
      <c r="P25" s="1438"/>
      <c r="Q25" s="1439"/>
      <c r="R25" s="1411"/>
      <c r="S25" s="1412"/>
      <c r="T25" s="1412"/>
      <c r="U25" s="1412"/>
      <c r="V25" s="1412"/>
      <c r="W25" s="1412"/>
      <c r="X25" s="1412"/>
      <c r="Y25" s="1412"/>
      <c r="Z25" s="1412"/>
      <c r="AA25" s="1412"/>
      <c r="AB25" s="1412"/>
      <c r="AC25" s="1413"/>
      <c r="AD25" s="286"/>
      <c r="AE25" s="287"/>
      <c r="AF25" s="287"/>
      <c r="AG25" s="287"/>
      <c r="AH25" s="287"/>
      <c r="AI25" s="287"/>
      <c r="AJ25" s="288"/>
      <c r="AK25" s="288"/>
      <c r="AL25" s="288"/>
      <c r="AM25" s="287"/>
      <c r="AN25" s="287"/>
      <c r="AO25" s="287"/>
      <c r="AP25" s="289"/>
      <c r="AQ25" s="1417"/>
      <c r="AR25" s="1418"/>
      <c r="AS25" s="1418"/>
      <c r="AT25" s="1418"/>
      <c r="AU25" s="1418"/>
      <c r="AV25" s="1418"/>
      <c r="AW25" s="1418"/>
      <c r="AX25" s="1418"/>
      <c r="AY25" s="1418"/>
      <c r="AZ25" s="1418"/>
      <c r="BA25" s="1418"/>
      <c r="BB25" s="1419"/>
      <c r="BC25" s="1356"/>
      <c r="BD25" s="1418"/>
      <c r="BE25" s="1418"/>
      <c r="BF25" s="1418"/>
      <c r="BG25" s="1418"/>
      <c r="BH25" s="1418"/>
      <c r="BI25" s="1418"/>
      <c r="BJ25" s="1418"/>
      <c r="BK25" s="1418"/>
      <c r="BL25" s="1418"/>
      <c r="BM25" s="1418"/>
      <c r="BN25" s="1353"/>
      <c r="BO25" s="1393"/>
      <c r="BP25" s="1394"/>
      <c r="BQ25" s="1394"/>
      <c r="BR25" s="1394"/>
      <c r="BS25" s="1394"/>
      <c r="BT25" s="1394"/>
      <c r="BU25" s="1394"/>
      <c r="BV25" s="1394"/>
      <c r="BW25" s="1394"/>
      <c r="BX25" s="1394"/>
      <c r="BY25" s="1394"/>
      <c r="BZ25" s="1395"/>
      <c r="CA25" s="1397"/>
      <c r="CB25" s="1397"/>
      <c r="CC25" s="1356"/>
      <c r="CD25" s="1394"/>
      <c r="CE25" s="1394"/>
      <c r="CF25" s="1394"/>
      <c r="CG25" s="1394"/>
      <c r="CH25" s="1394"/>
      <c r="CI25" s="1394"/>
      <c r="CJ25" s="1394"/>
      <c r="CK25" s="1394"/>
      <c r="CL25" s="1394"/>
      <c r="CM25" s="1394"/>
      <c r="CN25" s="1353"/>
      <c r="CO25" s="1393"/>
      <c r="CP25" s="1394"/>
      <c r="CQ25" s="1394"/>
      <c r="CR25" s="1394"/>
      <c r="CS25" s="1394"/>
      <c r="CT25" s="1394"/>
      <c r="CU25" s="1394"/>
      <c r="CV25" s="1394"/>
      <c r="CW25" s="1394"/>
      <c r="CX25" s="1394"/>
      <c r="CY25" s="1394"/>
      <c r="CZ25" s="1395"/>
      <c r="DA25" s="1424"/>
      <c r="DB25" s="1397"/>
      <c r="DC25" s="1356"/>
      <c r="DD25" s="1394"/>
      <c r="DE25" s="1394"/>
      <c r="DF25" s="1394"/>
      <c r="DG25" s="1394"/>
      <c r="DH25" s="1394"/>
      <c r="DI25" s="1394"/>
      <c r="DJ25" s="1394"/>
      <c r="DK25" s="1394"/>
      <c r="DL25" s="1394"/>
      <c r="DM25" s="1394"/>
      <c r="DN25" s="1353"/>
      <c r="DO25" s="1359"/>
      <c r="DP25" s="1359"/>
      <c r="DQ25" s="1359"/>
      <c r="DR25" s="1359"/>
      <c r="DS25" s="1359"/>
      <c r="DT25" s="1359"/>
      <c r="DU25" s="1359"/>
      <c r="DV25" s="1359"/>
      <c r="DW25" s="1359"/>
      <c r="DX25" s="1359"/>
      <c r="DY25" s="1359"/>
      <c r="DZ25" s="1359"/>
      <c r="EA25" s="1359"/>
      <c r="EB25" s="1359"/>
      <c r="EC25" s="1359"/>
      <c r="ED25" s="1359"/>
      <c r="EE25" s="1359"/>
      <c r="EF25" s="1359"/>
      <c r="EG25" s="1359"/>
      <c r="EH25" s="1359"/>
      <c r="EI25" s="1359"/>
      <c r="EJ25" s="1359"/>
      <c r="EK25" s="1359"/>
      <c r="EL25" s="1359"/>
      <c r="EM25" s="1359"/>
      <c r="EN25" s="1359"/>
      <c r="EO25" s="1359"/>
      <c r="EP25" s="1359"/>
      <c r="EQ25" s="1359"/>
      <c r="ER25" s="1359"/>
      <c r="ES25" s="1359"/>
      <c r="ET25" s="1359"/>
      <c r="EU25" s="1359"/>
      <c r="EV25" s="1359"/>
      <c r="EW25" s="1359"/>
      <c r="EX25" s="1359"/>
      <c r="EY25" s="1356"/>
      <c r="EZ25" s="1357"/>
      <c r="FA25" s="1357"/>
      <c r="FB25" s="1357"/>
      <c r="FC25" s="1357"/>
      <c r="FD25" s="1357"/>
      <c r="FE25" s="1357"/>
      <c r="FF25" s="1357"/>
      <c r="FG25" s="1357"/>
      <c r="FH25" s="1357"/>
      <c r="FI25" s="1357"/>
      <c r="FJ25" s="1383"/>
    </row>
    <row r="26" spans="1:166" ht="15" customHeight="1">
      <c r="A26" s="1437"/>
      <c r="B26" s="1438"/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9"/>
      <c r="R26" s="1408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10"/>
      <c r="AD26" s="1375" t="s">
        <v>122</v>
      </c>
      <c r="AE26" s="1376"/>
      <c r="AF26" s="1376"/>
      <c r="AG26" s="1376"/>
      <c r="AH26" s="1376"/>
      <c r="AI26" s="1376"/>
      <c r="AJ26" s="1384" t="s">
        <v>350</v>
      </c>
      <c r="AK26" s="1384"/>
      <c r="AL26" s="1384"/>
      <c r="AM26" s="1378" t="s">
        <v>227</v>
      </c>
      <c r="AN26" s="1378"/>
      <c r="AO26" s="1378"/>
      <c r="AP26" s="1379"/>
      <c r="AQ26" s="1414">
        <v>54950</v>
      </c>
      <c r="AR26" s="1415"/>
      <c r="AS26" s="1415"/>
      <c r="AT26" s="1415"/>
      <c r="AU26" s="1415"/>
      <c r="AV26" s="1415"/>
      <c r="AW26" s="1415"/>
      <c r="AX26" s="1415"/>
      <c r="AY26" s="1415"/>
      <c r="AZ26" s="1415"/>
      <c r="BA26" s="1415"/>
      <c r="BB26" s="1416"/>
      <c r="BC26" s="1398" t="s">
        <v>55</v>
      </c>
      <c r="BD26" s="1415">
        <v>27999</v>
      </c>
      <c r="BE26" s="1415"/>
      <c r="BF26" s="1415"/>
      <c r="BG26" s="1415"/>
      <c r="BH26" s="1415"/>
      <c r="BI26" s="1415"/>
      <c r="BJ26" s="1415"/>
      <c r="BK26" s="1415"/>
      <c r="BL26" s="1415"/>
      <c r="BM26" s="1415"/>
      <c r="BN26" s="1400" t="s">
        <v>56</v>
      </c>
      <c r="BO26" s="1390">
        <v>71653</v>
      </c>
      <c r="BP26" s="1391"/>
      <c r="BQ26" s="1391"/>
      <c r="BR26" s="1391"/>
      <c r="BS26" s="1391"/>
      <c r="BT26" s="1391"/>
      <c r="BU26" s="1391"/>
      <c r="BV26" s="1391"/>
      <c r="BW26" s="1391"/>
      <c r="BX26" s="1391"/>
      <c r="BY26" s="1391"/>
      <c r="BZ26" s="1392"/>
      <c r="CA26" s="1396" t="e">
        <f>#REF!/1000</f>
        <v>#REF!</v>
      </c>
      <c r="CB26" s="1396" t="e">
        <f>#REF!/1000</f>
        <v>#REF!</v>
      </c>
      <c r="CC26" s="1398" t="s">
        <v>55</v>
      </c>
      <c r="CD26" s="1399">
        <v>56</v>
      </c>
      <c r="CE26" s="1391"/>
      <c r="CF26" s="1391"/>
      <c r="CG26" s="1391"/>
      <c r="CH26" s="1391"/>
      <c r="CI26" s="1391"/>
      <c r="CJ26" s="1391"/>
      <c r="CK26" s="1391"/>
      <c r="CL26" s="1391"/>
      <c r="CM26" s="1391"/>
      <c r="CN26" s="1400" t="s">
        <v>56</v>
      </c>
      <c r="CO26" s="1390">
        <v>33</v>
      </c>
      <c r="CP26" s="1391"/>
      <c r="CQ26" s="1391"/>
      <c r="CR26" s="1391"/>
      <c r="CS26" s="1391"/>
      <c r="CT26" s="1391"/>
      <c r="CU26" s="1391"/>
      <c r="CV26" s="1391"/>
      <c r="CW26" s="1391"/>
      <c r="CX26" s="1391"/>
      <c r="CY26" s="1391"/>
      <c r="CZ26" s="1392"/>
      <c r="DA26" s="1423" t="e">
        <f>#REF!/1000</f>
        <v>#REF!</v>
      </c>
      <c r="DB26" s="1396" t="e">
        <f>#REF!/1000</f>
        <v>#REF!</v>
      </c>
      <c r="DC26" s="1398" t="s">
        <v>55</v>
      </c>
      <c r="DD26" s="1399">
        <v>8753</v>
      </c>
      <c r="DE26" s="1391"/>
      <c r="DF26" s="1391"/>
      <c r="DG26" s="1391"/>
      <c r="DH26" s="1391"/>
      <c r="DI26" s="1391"/>
      <c r="DJ26" s="1391"/>
      <c r="DK26" s="1391"/>
      <c r="DL26" s="1391"/>
      <c r="DM26" s="1391"/>
      <c r="DN26" s="1400" t="s">
        <v>56</v>
      </c>
      <c r="DO26" s="1420">
        <v>0</v>
      </c>
      <c r="DP26" s="1420"/>
      <c r="DQ26" s="1420"/>
      <c r="DR26" s="1420"/>
      <c r="DS26" s="1420"/>
      <c r="DT26" s="1420"/>
      <c r="DU26" s="1420"/>
      <c r="DV26" s="1420"/>
      <c r="DW26" s="1420"/>
      <c r="DX26" s="1420"/>
      <c r="DY26" s="1420"/>
      <c r="DZ26" s="1420"/>
      <c r="EA26" s="1420">
        <v>0</v>
      </c>
      <c r="EB26" s="1420"/>
      <c r="EC26" s="1420"/>
      <c r="ED26" s="1420"/>
      <c r="EE26" s="1420"/>
      <c r="EF26" s="1420"/>
      <c r="EG26" s="1420"/>
      <c r="EH26" s="1420"/>
      <c r="EI26" s="1420"/>
      <c r="EJ26" s="1420"/>
      <c r="EK26" s="1420"/>
      <c r="EL26" s="1420"/>
      <c r="EM26" s="1420">
        <f t="shared" ref="EM26" si="10">AQ26+BO26-CD26</f>
        <v>126547</v>
      </c>
      <c r="EN26" s="1420"/>
      <c r="EO26" s="1420"/>
      <c r="EP26" s="1420"/>
      <c r="EQ26" s="1420"/>
      <c r="ER26" s="1420"/>
      <c r="ES26" s="1420"/>
      <c r="ET26" s="1420"/>
      <c r="EU26" s="1420"/>
      <c r="EV26" s="1420"/>
      <c r="EW26" s="1420"/>
      <c r="EX26" s="1420"/>
      <c r="EY26" s="1398" t="s">
        <v>55</v>
      </c>
      <c r="EZ26" s="1421">
        <f t="shared" ref="EZ26" si="11">BD26-CO26+DD26</f>
        <v>36719</v>
      </c>
      <c r="FA26" s="1421"/>
      <c r="FB26" s="1421"/>
      <c r="FC26" s="1421"/>
      <c r="FD26" s="1421"/>
      <c r="FE26" s="1421"/>
      <c r="FF26" s="1421"/>
      <c r="FG26" s="1421"/>
      <c r="FH26" s="1421"/>
      <c r="FI26" s="1421"/>
      <c r="FJ26" s="1422" t="s">
        <v>56</v>
      </c>
    </row>
    <row r="27" spans="1:166" ht="6" customHeight="1">
      <c r="A27" s="1440"/>
      <c r="B27" s="1441"/>
      <c r="C27" s="1441"/>
      <c r="D27" s="1441"/>
      <c r="E27" s="1441"/>
      <c r="F27" s="1441"/>
      <c r="G27" s="1441"/>
      <c r="H27" s="1441"/>
      <c r="I27" s="1441"/>
      <c r="J27" s="1441"/>
      <c r="K27" s="1441"/>
      <c r="L27" s="1441"/>
      <c r="M27" s="1441"/>
      <c r="N27" s="1441"/>
      <c r="O27" s="1441"/>
      <c r="P27" s="1441"/>
      <c r="Q27" s="1442"/>
      <c r="R27" s="1411"/>
      <c r="S27" s="1412"/>
      <c r="T27" s="1412"/>
      <c r="U27" s="1412"/>
      <c r="V27" s="1412"/>
      <c r="W27" s="1412"/>
      <c r="X27" s="1412"/>
      <c r="Y27" s="1412"/>
      <c r="Z27" s="1412"/>
      <c r="AA27" s="1412"/>
      <c r="AB27" s="1412"/>
      <c r="AC27" s="1413"/>
      <c r="AD27" s="286"/>
      <c r="AE27" s="287"/>
      <c r="AF27" s="287"/>
      <c r="AG27" s="287"/>
      <c r="AH27" s="287"/>
      <c r="AI27" s="287"/>
      <c r="AJ27" s="288"/>
      <c r="AK27" s="288"/>
      <c r="AL27" s="288"/>
      <c r="AM27" s="287"/>
      <c r="AN27" s="287"/>
      <c r="AO27" s="287"/>
      <c r="AP27" s="289"/>
      <c r="AQ27" s="1417"/>
      <c r="AR27" s="1418"/>
      <c r="AS27" s="1418"/>
      <c r="AT27" s="1418"/>
      <c r="AU27" s="1418"/>
      <c r="AV27" s="1418"/>
      <c r="AW27" s="1418"/>
      <c r="AX27" s="1418"/>
      <c r="AY27" s="1418"/>
      <c r="AZ27" s="1418"/>
      <c r="BA27" s="1418"/>
      <c r="BB27" s="1419"/>
      <c r="BC27" s="1356"/>
      <c r="BD27" s="1418"/>
      <c r="BE27" s="1418"/>
      <c r="BF27" s="1418"/>
      <c r="BG27" s="1418"/>
      <c r="BH27" s="1418"/>
      <c r="BI27" s="1418"/>
      <c r="BJ27" s="1418"/>
      <c r="BK27" s="1418"/>
      <c r="BL27" s="1418"/>
      <c r="BM27" s="1418"/>
      <c r="BN27" s="1353"/>
      <c r="BO27" s="1393"/>
      <c r="BP27" s="1394"/>
      <c r="BQ27" s="1394"/>
      <c r="BR27" s="1394"/>
      <c r="BS27" s="1394"/>
      <c r="BT27" s="1394"/>
      <c r="BU27" s="1394"/>
      <c r="BV27" s="1394"/>
      <c r="BW27" s="1394"/>
      <c r="BX27" s="1394"/>
      <c r="BY27" s="1394"/>
      <c r="BZ27" s="1395"/>
      <c r="CA27" s="1397"/>
      <c r="CB27" s="1397"/>
      <c r="CC27" s="1356"/>
      <c r="CD27" s="1394"/>
      <c r="CE27" s="1394"/>
      <c r="CF27" s="1394"/>
      <c r="CG27" s="1394"/>
      <c r="CH27" s="1394"/>
      <c r="CI27" s="1394"/>
      <c r="CJ27" s="1394"/>
      <c r="CK27" s="1394"/>
      <c r="CL27" s="1394"/>
      <c r="CM27" s="1394"/>
      <c r="CN27" s="1353"/>
      <c r="CO27" s="1393"/>
      <c r="CP27" s="1394"/>
      <c r="CQ27" s="1394"/>
      <c r="CR27" s="1394"/>
      <c r="CS27" s="1394"/>
      <c r="CT27" s="1394"/>
      <c r="CU27" s="1394"/>
      <c r="CV27" s="1394"/>
      <c r="CW27" s="1394"/>
      <c r="CX27" s="1394"/>
      <c r="CY27" s="1394"/>
      <c r="CZ27" s="1395"/>
      <c r="DA27" s="1424"/>
      <c r="DB27" s="1397"/>
      <c r="DC27" s="1356"/>
      <c r="DD27" s="1394"/>
      <c r="DE27" s="1394"/>
      <c r="DF27" s="1394"/>
      <c r="DG27" s="1394"/>
      <c r="DH27" s="1394"/>
      <c r="DI27" s="1394"/>
      <c r="DJ27" s="1394"/>
      <c r="DK27" s="1394"/>
      <c r="DL27" s="1394"/>
      <c r="DM27" s="1394"/>
      <c r="DN27" s="1353"/>
      <c r="DO27" s="1359"/>
      <c r="DP27" s="1359"/>
      <c r="DQ27" s="1359"/>
      <c r="DR27" s="1359"/>
      <c r="DS27" s="1359"/>
      <c r="DT27" s="1359"/>
      <c r="DU27" s="1359"/>
      <c r="DV27" s="1359"/>
      <c r="DW27" s="1359"/>
      <c r="DX27" s="1359"/>
      <c r="DY27" s="1359"/>
      <c r="DZ27" s="1359"/>
      <c r="EA27" s="1359"/>
      <c r="EB27" s="1359"/>
      <c r="EC27" s="1359"/>
      <c r="ED27" s="1359"/>
      <c r="EE27" s="1359"/>
      <c r="EF27" s="1359"/>
      <c r="EG27" s="1359"/>
      <c r="EH27" s="1359"/>
      <c r="EI27" s="1359"/>
      <c r="EJ27" s="1359"/>
      <c r="EK27" s="1359"/>
      <c r="EL27" s="1359"/>
      <c r="EM27" s="1359"/>
      <c r="EN27" s="1359"/>
      <c r="EO27" s="1359"/>
      <c r="EP27" s="1359"/>
      <c r="EQ27" s="1359"/>
      <c r="ER27" s="1359"/>
      <c r="ES27" s="1359"/>
      <c r="ET27" s="1359"/>
      <c r="EU27" s="1359"/>
      <c r="EV27" s="1359"/>
      <c r="EW27" s="1359"/>
      <c r="EX27" s="1359"/>
      <c r="EY27" s="1356"/>
      <c r="EZ27" s="1357"/>
      <c r="FA27" s="1357"/>
      <c r="FB27" s="1357"/>
      <c r="FC27" s="1357"/>
      <c r="FD27" s="1357"/>
      <c r="FE27" s="1357"/>
      <c r="FF27" s="1357"/>
      <c r="FG27" s="1357"/>
      <c r="FH27" s="1357"/>
      <c r="FI27" s="1357"/>
      <c r="FJ27" s="1383"/>
    </row>
    <row r="28" spans="1:166" ht="15" customHeight="1">
      <c r="A28" s="1434" t="s">
        <v>479</v>
      </c>
      <c r="B28" s="1435"/>
      <c r="C28" s="1435"/>
      <c r="D28" s="1435"/>
      <c r="E28" s="1435"/>
      <c r="F28" s="1435"/>
      <c r="G28" s="1435"/>
      <c r="H28" s="1435"/>
      <c r="I28" s="1435"/>
      <c r="J28" s="1435"/>
      <c r="K28" s="1435"/>
      <c r="L28" s="1435"/>
      <c r="M28" s="1435"/>
      <c r="N28" s="1435"/>
      <c r="O28" s="1435"/>
      <c r="P28" s="1435"/>
      <c r="Q28" s="1436"/>
      <c r="R28" s="1408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10"/>
      <c r="AD28" s="1375" t="s">
        <v>122</v>
      </c>
      <c r="AE28" s="1376"/>
      <c r="AF28" s="1376"/>
      <c r="AG28" s="1376"/>
      <c r="AH28" s="1376"/>
      <c r="AI28" s="1376"/>
      <c r="AJ28" s="1377" t="s">
        <v>352</v>
      </c>
      <c r="AK28" s="1377"/>
      <c r="AL28" s="1377"/>
      <c r="AM28" s="1378" t="s">
        <v>226</v>
      </c>
      <c r="AN28" s="1378"/>
      <c r="AO28" s="1378"/>
      <c r="AP28" s="1379"/>
      <c r="AQ28" s="1414">
        <v>8568</v>
      </c>
      <c r="AR28" s="1415"/>
      <c r="AS28" s="1415"/>
      <c r="AT28" s="1415"/>
      <c r="AU28" s="1415"/>
      <c r="AV28" s="1415"/>
      <c r="AW28" s="1415"/>
      <c r="AX28" s="1415"/>
      <c r="AY28" s="1415"/>
      <c r="AZ28" s="1415"/>
      <c r="BA28" s="1415"/>
      <c r="BB28" s="1416"/>
      <c r="BC28" s="1398" t="s">
        <v>55</v>
      </c>
      <c r="BD28" s="1415">
        <v>4131</v>
      </c>
      <c r="BE28" s="1415"/>
      <c r="BF28" s="1415"/>
      <c r="BG28" s="1415"/>
      <c r="BH28" s="1415"/>
      <c r="BI28" s="1415"/>
      <c r="BJ28" s="1415"/>
      <c r="BK28" s="1415"/>
      <c r="BL28" s="1415"/>
      <c r="BM28" s="1415"/>
      <c r="BN28" s="1400" t="s">
        <v>56</v>
      </c>
      <c r="BO28" s="1390">
        <v>5531</v>
      </c>
      <c r="BP28" s="1391"/>
      <c r="BQ28" s="1391"/>
      <c r="BR28" s="1391"/>
      <c r="BS28" s="1391"/>
      <c r="BT28" s="1391"/>
      <c r="BU28" s="1391"/>
      <c r="BV28" s="1391"/>
      <c r="BW28" s="1391"/>
      <c r="BX28" s="1391"/>
      <c r="BY28" s="1391"/>
      <c r="BZ28" s="1392"/>
      <c r="CA28" s="1396" t="e">
        <f>#REF!/1000</f>
        <v>#REF!</v>
      </c>
      <c r="CB28" s="1396" t="e">
        <f>#REF!/1000</f>
        <v>#REF!</v>
      </c>
      <c r="CC28" s="1398" t="s">
        <v>55</v>
      </c>
      <c r="CD28" s="1399">
        <v>994</v>
      </c>
      <c r="CE28" s="1391"/>
      <c r="CF28" s="1391"/>
      <c r="CG28" s="1391"/>
      <c r="CH28" s="1391"/>
      <c r="CI28" s="1391"/>
      <c r="CJ28" s="1391"/>
      <c r="CK28" s="1391"/>
      <c r="CL28" s="1391"/>
      <c r="CM28" s="1391"/>
      <c r="CN28" s="1400" t="s">
        <v>56</v>
      </c>
      <c r="CO28" s="1390">
        <v>973</v>
      </c>
      <c r="CP28" s="1391"/>
      <c r="CQ28" s="1391"/>
      <c r="CR28" s="1391"/>
      <c r="CS28" s="1391"/>
      <c r="CT28" s="1391"/>
      <c r="CU28" s="1391"/>
      <c r="CV28" s="1391"/>
      <c r="CW28" s="1391"/>
      <c r="CX28" s="1391"/>
      <c r="CY28" s="1391"/>
      <c r="CZ28" s="1392"/>
      <c r="DA28" s="1423" t="e">
        <f>#REF!/1000</f>
        <v>#REF!</v>
      </c>
      <c r="DB28" s="1396" t="e">
        <f>#REF!/1000</f>
        <v>#REF!</v>
      </c>
      <c r="DC28" s="1398" t="s">
        <v>55</v>
      </c>
      <c r="DD28" s="1399">
        <v>1011</v>
      </c>
      <c r="DE28" s="1391"/>
      <c r="DF28" s="1391"/>
      <c r="DG28" s="1391"/>
      <c r="DH28" s="1391"/>
      <c r="DI28" s="1391"/>
      <c r="DJ28" s="1391"/>
      <c r="DK28" s="1391"/>
      <c r="DL28" s="1391"/>
      <c r="DM28" s="1391"/>
      <c r="DN28" s="1400" t="s">
        <v>56</v>
      </c>
      <c r="DO28" s="1420">
        <v>0</v>
      </c>
      <c r="DP28" s="1420"/>
      <c r="DQ28" s="1420"/>
      <c r="DR28" s="1420"/>
      <c r="DS28" s="1420"/>
      <c r="DT28" s="1420"/>
      <c r="DU28" s="1420"/>
      <c r="DV28" s="1420"/>
      <c r="DW28" s="1420"/>
      <c r="DX28" s="1420"/>
      <c r="DY28" s="1420"/>
      <c r="DZ28" s="1420"/>
      <c r="EA28" s="1420">
        <v>0</v>
      </c>
      <c r="EB28" s="1420"/>
      <c r="EC28" s="1420"/>
      <c r="ED28" s="1420"/>
      <c r="EE28" s="1420"/>
      <c r="EF28" s="1420"/>
      <c r="EG28" s="1420"/>
      <c r="EH28" s="1420"/>
      <c r="EI28" s="1420"/>
      <c r="EJ28" s="1420"/>
      <c r="EK28" s="1420"/>
      <c r="EL28" s="1420"/>
      <c r="EM28" s="1420">
        <f t="shared" ref="EM28" si="12">AQ28+BO28-CD28</f>
        <v>13105</v>
      </c>
      <c r="EN28" s="1420"/>
      <c r="EO28" s="1420"/>
      <c r="EP28" s="1420"/>
      <c r="EQ28" s="1420"/>
      <c r="ER28" s="1420"/>
      <c r="ES28" s="1420"/>
      <c r="ET28" s="1420"/>
      <c r="EU28" s="1420"/>
      <c r="EV28" s="1420"/>
      <c r="EW28" s="1420"/>
      <c r="EX28" s="1420"/>
      <c r="EY28" s="1398" t="s">
        <v>55</v>
      </c>
      <c r="EZ28" s="1421">
        <f t="shared" ref="EZ28" si="13">BD28-CO28+DD28</f>
        <v>4169</v>
      </c>
      <c r="FA28" s="1421"/>
      <c r="FB28" s="1421"/>
      <c r="FC28" s="1421"/>
      <c r="FD28" s="1421"/>
      <c r="FE28" s="1421"/>
      <c r="FF28" s="1421"/>
      <c r="FG28" s="1421"/>
      <c r="FH28" s="1421"/>
      <c r="FI28" s="1421"/>
      <c r="FJ28" s="1422" t="s">
        <v>56</v>
      </c>
    </row>
    <row r="29" spans="1:166" ht="6" customHeight="1">
      <c r="A29" s="1437"/>
      <c r="B29" s="1438"/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9"/>
      <c r="R29" s="1411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3"/>
      <c r="AD29" s="286"/>
      <c r="AE29" s="287"/>
      <c r="AF29" s="287"/>
      <c r="AG29" s="287"/>
      <c r="AH29" s="287"/>
      <c r="AI29" s="287"/>
      <c r="AJ29" s="288"/>
      <c r="AK29" s="288"/>
      <c r="AL29" s="288"/>
      <c r="AM29" s="287"/>
      <c r="AN29" s="287"/>
      <c r="AO29" s="287"/>
      <c r="AP29" s="289"/>
      <c r="AQ29" s="1417"/>
      <c r="AR29" s="1418"/>
      <c r="AS29" s="1418"/>
      <c r="AT29" s="1418"/>
      <c r="AU29" s="1418"/>
      <c r="AV29" s="1418"/>
      <c r="AW29" s="1418"/>
      <c r="AX29" s="1418"/>
      <c r="AY29" s="1418"/>
      <c r="AZ29" s="1418"/>
      <c r="BA29" s="1418"/>
      <c r="BB29" s="1419"/>
      <c r="BC29" s="1356"/>
      <c r="BD29" s="1418"/>
      <c r="BE29" s="1418"/>
      <c r="BF29" s="1418"/>
      <c r="BG29" s="1418"/>
      <c r="BH29" s="1418"/>
      <c r="BI29" s="1418"/>
      <c r="BJ29" s="1418"/>
      <c r="BK29" s="1418"/>
      <c r="BL29" s="1418"/>
      <c r="BM29" s="1418"/>
      <c r="BN29" s="1353"/>
      <c r="BO29" s="1393"/>
      <c r="BP29" s="1394"/>
      <c r="BQ29" s="1394"/>
      <c r="BR29" s="1394"/>
      <c r="BS29" s="1394"/>
      <c r="BT29" s="1394"/>
      <c r="BU29" s="1394"/>
      <c r="BV29" s="1394"/>
      <c r="BW29" s="1394"/>
      <c r="BX29" s="1394"/>
      <c r="BY29" s="1394"/>
      <c r="BZ29" s="1395"/>
      <c r="CA29" s="1397"/>
      <c r="CB29" s="1397"/>
      <c r="CC29" s="1356"/>
      <c r="CD29" s="1394"/>
      <c r="CE29" s="1394"/>
      <c r="CF29" s="1394"/>
      <c r="CG29" s="1394"/>
      <c r="CH29" s="1394"/>
      <c r="CI29" s="1394"/>
      <c r="CJ29" s="1394"/>
      <c r="CK29" s="1394"/>
      <c r="CL29" s="1394"/>
      <c r="CM29" s="1394"/>
      <c r="CN29" s="1353"/>
      <c r="CO29" s="1393"/>
      <c r="CP29" s="1394"/>
      <c r="CQ29" s="1394"/>
      <c r="CR29" s="1394"/>
      <c r="CS29" s="1394"/>
      <c r="CT29" s="1394"/>
      <c r="CU29" s="1394"/>
      <c r="CV29" s="1394"/>
      <c r="CW29" s="1394"/>
      <c r="CX29" s="1394"/>
      <c r="CY29" s="1394"/>
      <c r="CZ29" s="1395"/>
      <c r="DA29" s="1424"/>
      <c r="DB29" s="1397"/>
      <c r="DC29" s="1356"/>
      <c r="DD29" s="1394"/>
      <c r="DE29" s="1394"/>
      <c r="DF29" s="1394"/>
      <c r="DG29" s="1394"/>
      <c r="DH29" s="1394"/>
      <c r="DI29" s="1394"/>
      <c r="DJ29" s="1394"/>
      <c r="DK29" s="1394"/>
      <c r="DL29" s="1394"/>
      <c r="DM29" s="1394"/>
      <c r="DN29" s="1353"/>
      <c r="DO29" s="1359"/>
      <c r="DP29" s="1359"/>
      <c r="DQ29" s="1359"/>
      <c r="DR29" s="1359"/>
      <c r="DS29" s="1359"/>
      <c r="DT29" s="1359"/>
      <c r="DU29" s="1359"/>
      <c r="DV29" s="1359"/>
      <c r="DW29" s="1359"/>
      <c r="DX29" s="1359"/>
      <c r="DY29" s="1359"/>
      <c r="DZ29" s="1359"/>
      <c r="EA29" s="1359"/>
      <c r="EB29" s="1359"/>
      <c r="EC29" s="1359"/>
      <c r="ED29" s="1359"/>
      <c r="EE29" s="1359"/>
      <c r="EF29" s="1359"/>
      <c r="EG29" s="1359"/>
      <c r="EH29" s="1359"/>
      <c r="EI29" s="1359"/>
      <c r="EJ29" s="1359"/>
      <c r="EK29" s="1359"/>
      <c r="EL29" s="1359"/>
      <c r="EM29" s="1359"/>
      <c r="EN29" s="1359"/>
      <c r="EO29" s="1359"/>
      <c r="EP29" s="1359"/>
      <c r="EQ29" s="1359"/>
      <c r="ER29" s="1359"/>
      <c r="ES29" s="1359"/>
      <c r="ET29" s="1359"/>
      <c r="EU29" s="1359"/>
      <c r="EV29" s="1359"/>
      <c r="EW29" s="1359"/>
      <c r="EX29" s="1359"/>
      <c r="EY29" s="1356"/>
      <c r="EZ29" s="1357"/>
      <c r="FA29" s="1357"/>
      <c r="FB29" s="1357"/>
      <c r="FC29" s="1357"/>
      <c r="FD29" s="1357"/>
      <c r="FE29" s="1357"/>
      <c r="FF29" s="1357"/>
      <c r="FG29" s="1357"/>
      <c r="FH29" s="1357"/>
      <c r="FI29" s="1357"/>
      <c r="FJ29" s="1383"/>
    </row>
    <row r="30" spans="1:166" ht="15" customHeight="1">
      <c r="A30" s="1437"/>
      <c r="B30" s="1438"/>
      <c r="C30" s="1438"/>
      <c r="D30" s="1438"/>
      <c r="E30" s="1438"/>
      <c r="F30" s="1438"/>
      <c r="G30" s="1438"/>
      <c r="H30" s="1438"/>
      <c r="I30" s="1438"/>
      <c r="J30" s="1438"/>
      <c r="K30" s="1438"/>
      <c r="L30" s="1438"/>
      <c r="M30" s="1438"/>
      <c r="N30" s="1438"/>
      <c r="O30" s="1438"/>
      <c r="P30" s="1438"/>
      <c r="Q30" s="1439"/>
      <c r="R30" s="1408"/>
      <c r="S30" s="1409"/>
      <c r="T30" s="1409"/>
      <c r="U30" s="1409"/>
      <c r="V30" s="1409"/>
      <c r="W30" s="1409"/>
      <c r="X30" s="1409"/>
      <c r="Y30" s="1409"/>
      <c r="Z30" s="1409"/>
      <c r="AA30" s="1409"/>
      <c r="AB30" s="1409"/>
      <c r="AC30" s="1410"/>
      <c r="AD30" s="1375" t="s">
        <v>122</v>
      </c>
      <c r="AE30" s="1376"/>
      <c r="AF30" s="1376"/>
      <c r="AG30" s="1376"/>
      <c r="AH30" s="1376"/>
      <c r="AI30" s="1376"/>
      <c r="AJ30" s="1384" t="s">
        <v>350</v>
      </c>
      <c r="AK30" s="1384"/>
      <c r="AL30" s="1384"/>
      <c r="AM30" s="1378" t="s">
        <v>227</v>
      </c>
      <c r="AN30" s="1378"/>
      <c r="AO30" s="1378"/>
      <c r="AP30" s="1379"/>
      <c r="AQ30" s="1414">
        <v>8035</v>
      </c>
      <c r="AR30" s="1415"/>
      <c r="AS30" s="1415"/>
      <c r="AT30" s="1415"/>
      <c r="AU30" s="1415"/>
      <c r="AV30" s="1415"/>
      <c r="AW30" s="1415"/>
      <c r="AX30" s="1415"/>
      <c r="AY30" s="1415"/>
      <c r="AZ30" s="1415"/>
      <c r="BA30" s="1415"/>
      <c r="BB30" s="1416"/>
      <c r="BC30" s="1398" t="s">
        <v>55</v>
      </c>
      <c r="BD30" s="1415">
        <v>4596</v>
      </c>
      <c r="BE30" s="1415"/>
      <c r="BF30" s="1415"/>
      <c r="BG30" s="1415"/>
      <c r="BH30" s="1415"/>
      <c r="BI30" s="1415"/>
      <c r="BJ30" s="1415"/>
      <c r="BK30" s="1415"/>
      <c r="BL30" s="1415"/>
      <c r="BM30" s="1415"/>
      <c r="BN30" s="1400" t="s">
        <v>56</v>
      </c>
      <c r="BO30" s="1390">
        <v>2319</v>
      </c>
      <c r="BP30" s="1391"/>
      <c r="BQ30" s="1391"/>
      <c r="BR30" s="1391"/>
      <c r="BS30" s="1391"/>
      <c r="BT30" s="1391"/>
      <c r="BU30" s="1391"/>
      <c r="BV30" s="1391"/>
      <c r="BW30" s="1391"/>
      <c r="BX30" s="1391"/>
      <c r="BY30" s="1391"/>
      <c r="BZ30" s="1392"/>
      <c r="CA30" s="1396" t="e">
        <f>#REF!/1000</f>
        <v>#REF!</v>
      </c>
      <c r="CB30" s="1396" t="e">
        <f>#REF!/1000</f>
        <v>#REF!</v>
      </c>
      <c r="CC30" s="1398" t="s">
        <v>55</v>
      </c>
      <c r="CD30" s="1399">
        <v>1786</v>
      </c>
      <c r="CE30" s="1391"/>
      <c r="CF30" s="1391"/>
      <c r="CG30" s="1391"/>
      <c r="CH30" s="1391"/>
      <c r="CI30" s="1391"/>
      <c r="CJ30" s="1391"/>
      <c r="CK30" s="1391"/>
      <c r="CL30" s="1391"/>
      <c r="CM30" s="1391"/>
      <c r="CN30" s="1400" t="s">
        <v>56</v>
      </c>
      <c r="CO30" s="1390">
        <v>1271</v>
      </c>
      <c r="CP30" s="1391"/>
      <c r="CQ30" s="1391"/>
      <c r="CR30" s="1391"/>
      <c r="CS30" s="1391"/>
      <c r="CT30" s="1391"/>
      <c r="CU30" s="1391"/>
      <c r="CV30" s="1391"/>
      <c r="CW30" s="1391"/>
      <c r="CX30" s="1391"/>
      <c r="CY30" s="1391"/>
      <c r="CZ30" s="1392"/>
      <c r="DA30" s="1423" t="e">
        <f>#REF!/1000</f>
        <v>#REF!</v>
      </c>
      <c r="DB30" s="1396" t="e">
        <f>#REF!/1000</f>
        <v>#REF!</v>
      </c>
      <c r="DC30" s="1398" t="s">
        <v>55</v>
      </c>
      <c r="DD30" s="1399">
        <v>806</v>
      </c>
      <c r="DE30" s="1391"/>
      <c r="DF30" s="1391"/>
      <c r="DG30" s="1391"/>
      <c r="DH30" s="1391"/>
      <c r="DI30" s="1391"/>
      <c r="DJ30" s="1391"/>
      <c r="DK30" s="1391"/>
      <c r="DL30" s="1391"/>
      <c r="DM30" s="1391"/>
      <c r="DN30" s="1400" t="s">
        <v>56</v>
      </c>
      <c r="DO30" s="1420">
        <v>0</v>
      </c>
      <c r="DP30" s="1420"/>
      <c r="DQ30" s="1420"/>
      <c r="DR30" s="1420"/>
      <c r="DS30" s="1420"/>
      <c r="DT30" s="1420"/>
      <c r="DU30" s="1420"/>
      <c r="DV30" s="1420"/>
      <c r="DW30" s="1420"/>
      <c r="DX30" s="1420"/>
      <c r="DY30" s="1420"/>
      <c r="DZ30" s="1420"/>
      <c r="EA30" s="1420">
        <v>0</v>
      </c>
      <c r="EB30" s="1420"/>
      <c r="EC30" s="1420"/>
      <c r="ED30" s="1420"/>
      <c r="EE30" s="1420"/>
      <c r="EF30" s="1420"/>
      <c r="EG30" s="1420"/>
      <c r="EH30" s="1420"/>
      <c r="EI30" s="1420"/>
      <c r="EJ30" s="1420"/>
      <c r="EK30" s="1420"/>
      <c r="EL30" s="1420"/>
      <c r="EM30" s="1420">
        <f t="shared" ref="EM30" si="14">AQ30+BO30-CD30</f>
        <v>8568</v>
      </c>
      <c r="EN30" s="1420"/>
      <c r="EO30" s="1420"/>
      <c r="EP30" s="1420"/>
      <c r="EQ30" s="1420"/>
      <c r="ER30" s="1420"/>
      <c r="ES30" s="1420"/>
      <c r="ET30" s="1420"/>
      <c r="EU30" s="1420"/>
      <c r="EV30" s="1420"/>
      <c r="EW30" s="1420"/>
      <c r="EX30" s="1420"/>
      <c r="EY30" s="1398" t="s">
        <v>55</v>
      </c>
      <c r="EZ30" s="1421">
        <f t="shared" ref="EZ30" si="15">BD30-CO30+DD30</f>
        <v>4131</v>
      </c>
      <c r="FA30" s="1421"/>
      <c r="FB30" s="1421"/>
      <c r="FC30" s="1421"/>
      <c r="FD30" s="1421"/>
      <c r="FE30" s="1421"/>
      <c r="FF30" s="1421"/>
      <c r="FG30" s="1421"/>
      <c r="FH30" s="1421"/>
      <c r="FI30" s="1421"/>
      <c r="FJ30" s="1422" t="s">
        <v>56</v>
      </c>
    </row>
    <row r="31" spans="1:166" ht="6" customHeight="1">
      <c r="A31" s="1440"/>
      <c r="B31" s="1441"/>
      <c r="C31" s="1441"/>
      <c r="D31" s="1441"/>
      <c r="E31" s="1441"/>
      <c r="F31" s="1441"/>
      <c r="G31" s="1441"/>
      <c r="H31" s="1441"/>
      <c r="I31" s="1441"/>
      <c r="J31" s="1441"/>
      <c r="K31" s="1441"/>
      <c r="L31" s="1441"/>
      <c r="M31" s="1441"/>
      <c r="N31" s="1441"/>
      <c r="O31" s="1441"/>
      <c r="P31" s="1441"/>
      <c r="Q31" s="1442"/>
      <c r="R31" s="1411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3"/>
      <c r="AD31" s="286"/>
      <c r="AE31" s="287"/>
      <c r="AF31" s="287"/>
      <c r="AG31" s="287"/>
      <c r="AH31" s="287"/>
      <c r="AI31" s="287"/>
      <c r="AJ31" s="288"/>
      <c r="AK31" s="288"/>
      <c r="AL31" s="288"/>
      <c r="AM31" s="287"/>
      <c r="AN31" s="287"/>
      <c r="AO31" s="287"/>
      <c r="AP31" s="289"/>
      <c r="AQ31" s="1417"/>
      <c r="AR31" s="1418"/>
      <c r="AS31" s="1418"/>
      <c r="AT31" s="1418"/>
      <c r="AU31" s="1418"/>
      <c r="AV31" s="1418"/>
      <c r="AW31" s="1418"/>
      <c r="AX31" s="1418"/>
      <c r="AY31" s="1418"/>
      <c r="AZ31" s="1418"/>
      <c r="BA31" s="1418"/>
      <c r="BB31" s="1419"/>
      <c r="BC31" s="1356"/>
      <c r="BD31" s="1418"/>
      <c r="BE31" s="1418"/>
      <c r="BF31" s="1418"/>
      <c r="BG31" s="1418"/>
      <c r="BH31" s="1418"/>
      <c r="BI31" s="1418"/>
      <c r="BJ31" s="1418"/>
      <c r="BK31" s="1418"/>
      <c r="BL31" s="1418"/>
      <c r="BM31" s="1418"/>
      <c r="BN31" s="1353"/>
      <c r="BO31" s="1393"/>
      <c r="BP31" s="1394"/>
      <c r="BQ31" s="1394"/>
      <c r="BR31" s="1394"/>
      <c r="BS31" s="1394"/>
      <c r="BT31" s="1394"/>
      <c r="BU31" s="1394"/>
      <c r="BV31" s="1394"/>
      <c r="BW31" s="1394"/>
      <c r="BX31" s="1394"/>
      <c r="BY31" s="1394"/>
      <c r="BZ31" s="1395"/>
      <c r="CA31" s="1397"/>
      <c r="CB31" s="1397"/>
      <c r="CC31" s="1356"/>
      <c r="CD31" s="1394"/>
      <c r="CE31" s="1394"/>
      <c r="CF31" s="1394"/>
      <c r="CG31" s="1394"/>
      <c r="CH31" s="1394"/>
      <c r="CI31" s="1394"/>
      <c r="CJ31" s="1394"/>
      <c r="CK31" s="1394"/>
      <c r="CL31" s="1394"/>
      <c r="CM31" s="1394"/>
      <c r="CN31" s="1353"/>
      <c r="CO31" s="1393"/>
      <c r="CP31" s="1394"/>
      <c r="CQ31" s="1394"/>
      <c r="CR31" s="1394"/>
      <c r="CS31" s="1394"/>
      <c r="CT31" s="1394"/>
      <c r="CU31" s="1394"/>
      <c r="CV31" s="1394"/>
      <c r="CW31" s="1394"/>
      <c r="CX31" s="1394"/>
      <c r="CY31" s="1394"/>
      <c r="CZ31" s="1395"/>
      <c r="DA31" s="1424"/>
      <c r="DB31" s="1397"/>
      <c r="DC31" s="1356"/>
      <c r="DD31" s="1394"/>
      <c r="DE31" s="1394"/>
      <c r="DF31" s="1394"/>
      <c r="DG31" s="1394"/>
      <c r="DH31" s="1394"/>
      <c r="DI31" s="1394"/>
      <c r="DJ31" s="1394"/>
      <c r="DK31" s="1394"/>
      <c r="DL31" s="1394"/>
      <c r="DM31" s="1394"/>
      <c r="DN31" s="1353"/>
      <c r="DO31" s="1359"/>
      <c r="DP31" s="1359"/>
      <c r="DQ31" s="1359"/>
      <c r="DR31" s="1359"/>
      <c r="DS31" s="1359"/>
      <c r="DT31" s="1359"/>
      <c r="DU31" s="1359"/>
      <c r="DV31" s="1359"/>
      <c r="DW31" s="1359"/>
      <c r="DX31" s="1359"/>
      <c r="DY31" s="1359"/>
      <c r="DZ31" s="1359"/>
      <c r="EA31" s="1359"/>
      <c r="EB31" s="1359"/>
      <c r="EC31" s="1359"/>
      <c r="ED31" s="1359"/>
      <c r="EE31" s="1359"/>
      <c r="EF31" s="1359"/>
      <c r="EG31" s="1359"/>
      <c r="EH31" s="1359"/>
      <c r="EI31" s="1359"/>
      <c r="EJ31" s="1359"/>
      <c r="EK31" s="1359"/>
      <c r="EL31" s="1359"/>
      <c r="EM31" s="1359"/>
      <c r="EN31" s="1359"/>
      <c r="EO31" s="1359"/>
      <c r="EP31" s="1359"/>
      <c r="EQ31" s="1359"/>
      <c r="ER31" s="1359"/>
      <c r="ES31" s="1359"/>
      <c r="ET31" s="1359"/>
      <c r="EU31" s="1359"/>
      <c r="EV31" s="1359"/>
      <c r="EW31" s="1359"/>
      <c r="EX31" s="1359"/>
      <c r="EY31" s="1356"/>
      <c r="EZ31" s="1357"/>
      <c r="FA31" s="1357"/>
      <c r="FB31" s="1357"/>
      <c r="FC31" s="1357"/>
      <c r="FD31" s="1357"/>
      <c r="FE31" s="1357"/>
      <c r="FF31" s="1357"/>
      <c r="FG31" s="1357"/>
      <c r="FH31" s="1357"/>
      <c r="FI31" s="1357"/>
      <c r="FJ31" s="1383"/>
    </row>
    <row r="32" spans="1:166" ht="15" customHeight="1">
      <c r="A32" s="1434" t="s">
        <v>480</v>
      </c>
      <c r="B32" s="1435"/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6"/>
      <c r="R32" s="1408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10"/>
      <c r="AD32" s="1375" t="s">
        <v>122</v>
      </c>
      <c r="AE32" s="1376"/>
      <c r="AF32" s="1376"/>
      <c r="AG32" s="1376"/>
      <c r="AH32" s="1376"/>
      <c r="AI32" s="1376"/>
      <c r="AJ32" s="1377" t="s">
        <v>352</v>
      </c>
      <c r="AK32" s="1377"/>
      <c r="AL32" s="1377"/>
      <c r="AM32" s="1378" t="s">
        <v>226</v>
      </c>
      <c r="AN32" s="1378"/>
      <c r="AO32" s="1378"/>
      <c r="AP32" s="1379"/>
      <c r="AQ32" s="1414">
        <v>1102</v>
      </c>
      <c r="AR32" s="1415"/>
      <c r="AS32" s="1415"/>
      <c r="AT32" s="1415"/>
      <c r="AU32" s="1415"/>
      <c r="AV32" s="1415"/>
      <c r="AW32" s="1415"/>
      <c r="AX32" s="1415"/>
      <c r="AY32" s="1415"/>
      <c r="AZ32" s="1415"/>
      <c r="BA32" s="1415"/>
      <c r="BB32" s="1416"/>
      <c r="BC32" s="1398" t="s">
        <v>55</v>
      </c>
      <c r="BD32" s="1415">
        <v>0</v>
      </c>
      <c r="BE32" s="1415"/>
      <c r="BF32" s="1415"/>
      <c r="BG32" s="1415"/>
      <c r="BH32" s="1415"/>
      <c r="BI32" s="1415"/>
      <c r="BJ32" s="1415"/>
      <c r="BK32" s="1415"/>
      <c r="BL32" s="1415"/>
      <c r="BM32" s="1415"/>
      <c r="BN32" s="1400" t="s">
        <v>56</v>
      </c>
      <c r="BO32" s="1390">
        <v>55</v>
      </c>
      <c r="BP32" s="1391"/>
      <c r="BQ32" s="1391"/>
      <c r="BR32" s="1391"/>
      <c r="BS32" s="1391"/>
      <c r="BT32" s="1391"/>
      <c r="BU32" s="1391"/>
      <c r="BV32" s="1391"/>
      <c r="BW32" s="1391"/>
      <c r="BX32" s="1391"/>
      <c r="BY32" s="1391"/>
      <c r="BZ32" s="1392"/>
      <c r="CA32" s="1396" t="e">
        <f>#REF!/1000</f>
        <v>#REF!</v>
      </c>
      <c r="CB32" s="1396" t="e">
        <f>#REF!/1000</f>
        <v>#REF!</v>
      </c>
      <c r="CC32" s="1398" t="s">
        <v>55</v>
      </c>
      <c r="CD32" s="1399">
        <v>0</v>
      </c>
      <c r="CE32" s="1391"/>
      <c r="CF32" s="1391"/>
      <c r="CG32" s="1391"/>
      <c r="CH32" s="1391"/>
      <c r="CI32" s="1391"/>
      <c r="CJ32" s="1391"/>
      <c r="CK32" s="1391"/>
      <c r="CL32" s="1391"/>
      <c r="CM32" s="1391"/>
      <c r="CN32" s="1400"/>
      <c r="CO32" s="1390">
        <v>0</v>
      </c>
      <c r="CP32" s="1391"/>
      <c r="CQ32" s="1391"/>
      <c r="CR32" s="1391"/>
      <c r="CS32" s="1391"/>
      <c r="CT32" s="1391"/>
      <c r="CU32" s="1391"/>
      <c r="CV32" s="1391"/>
      <c r="CW32" s="1391"/>
      <c r="CX32" s="1391"/>
      <c r="CY32" s="1391"/>
      <c r="CZ32" s="1392"/>
      <c r="DA32" s="1423" t="e">
        <f>#REF!/1000</f>
        <v>#REF!</v>
      </c>
      <c r="DB32" s="1396" t="e">
        <f>#REF!/1000</f>
        <v>#REF!</v>
      </c>
      <c r="DC32" s="1398" t="s">
        <v>55</v>
      </c>
      <c r="DD32" s="1399">
        <v>0</v>
      </c>
      <c r="DE32" s="1391"/>
      <c r="DF32" s="1391"/>
      <c r="DG32" s="1391"/>
      <c r="DH32" s="1391"/>
      <c r="DI32" s="1391"/>
      <c r="DJ32" s="1391"/>
      <c r="DK32" s="1391"/>
      <c r="DL32" s="1391"/>
      <c r="DM32" s="1391"/>
      <c r="DN32" s="1400" t="s">
        <v>56</v>
      </c>
      <c r="DO32" s="1420">
        <v>0</v>
      </c>
      <c r="DP32" s="1420"/>
      <c r="DQ32" s="1420"/>
      <c r="DR32" s="1420"/>
      <c r="DS32" s="1420"/>
      <c r="DT32" s="1420"/>
      <c r="DU32" s="1420"/>
      <c r="DV32" s="1420"/>
      <c r="DW32" s="1420"/>
      <c r="DX32" s="1420"/>
      <c r="DY32" s="1420"/>
      <c r="DZ32" s="1420"/>
      <c r="EA32" s="1420">
        <v>0</v>
      </c>
      <c r="EB32" s="1420"/>
      <c r="EC32" s="1420"/>
      <c r="ED32" s="1420"/>
      <c r="EE32" s="1420"/>
      <c r="EF32" s="1420"/>
      <c r="EG32" s="1420"/>
      <c r="EH32" s="1420"/>
      <c r="EI32" s="1420"/>
      <c r="EJ32" s="1420"/>
      <c r="EK32" s="1420"/>
      <c r="EL32" s="1420"/>
      <c r="EM32" s="1420">
        <f t="shared" ref="EM32" si="16">AQ32+BO32-CD32</f>
        <v>1157</v>
      </c>
      <c r="EN32" s="1420"/>
      <c r="EO32" s="1420"/>
      <c r="EP32" s="1420"/>
      <c r="EQ32" s="1420"/>
      <c r="ER32" s="1420"/>
      <c r="ES32" s="1420"/>
      <c r="ET32" s="1420"/>
      <c r="EU32" s="1420"/>
      <c r="EV32" s="1420"/>
      <c r="EW32" s="1420"/>
      <c r="EX32" s="1420"/>
      <c r="EY32" s="1398" t="s">
        <v>55</v>
      </c>
      <c r="EZ32" s="1421">
        <f t="shared" ref="EZ32" si="17">BD32-CO32+DD32</f>
        <v>0</v>
      </c>
      <c r="FA32" s="1421"/>
      <c r="FB32" s="1421"/>
      <c r="FC32" s="1421"/>
      <c r="FD32" s="1421"/>
      <c r="FE32" s="1421"/>
      <c r="FF32" s="1421"/>
      <c r="FG32" s="1421"/>
      <c r="FH32" s="1421"/>
      <c r="FI32" s="1421"/>
      <c r="FJ32" s="1422" t="s">
        <v>56</v>
      </c>
    </row>
    <row r="33" spans="1:166" ht="6" customHeight="1">
      <c r="A33" s="1437"/>
      <c r="B33" s="1438"/>
      <c r="C33" s="1438"/>
      <c r="D33" s="1438"/>
      <c r="E33" s="1438"/>
      <c r="F33" s="1438"/>
      <c r="G33" s="1438"/>
      <c r="H33" s="1438"/>
      <c r="I33" s="1438"/>
      <c r="J33" s="1438"/>
      <c r="K33" s="1438"/>
      <c r="L33" s="1438"/>
      <c r="M33" s="1438"/>
      <c r="N33" s="1438"/>
      <c r="O33" s="1438"/>
      <c r="P33" s="1438"/>
      <c r="Q33" s="1439"/>
      <c r="R33" s="1411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3"/>
      <c r="AD33" s="286"/>
      <c r="AE33" s="287"/>
      <c r="AF33" s="287"/>
      <c r="AG33" s="287"/>
      <c r="AH33" s="287"/>
      <c r="AI33" s="287"/>
      <c r="AJ33" s="288"/>
      <c r="AK33" s="288"/>
      <c r="AL33" s="288"/>
      <c r="AM33" s="287"/>
      <c r="AN33" s="287"/>
      <c r="AO33" s="287"/>
      <c r="AP33" s="289"/>
      <c r="AQ33" s="1417"/>
      <c r="AR33" s="1418"/>
      <c r="AS33" s="1418"/>
      <c r="AT33" s="1418"/>
      <c r="AU33" s="1418"/>
      <c r="AV33" s="1418"/>
      <c r="AW33" s="1418"/>
      <c r="AX33" s="1418"/>
      <c r="AY33" s="1418"/>
      <c r="AZ33" s="1418"/>
      <c r="BA33" s="1418"/>
      <c r="BB33" s="1419"/>
      <c r="BC33" s="1356"/>
      <c r="BD33" s="1418"/>
      <c r="BE33" s="1418"/>
      <c r="BF33" s="1418"/>
      <c r="BG33" s="1418"/>
      <c r="BH33" s="1418"/>
      <c r="BI33" s="1418"/>
      <c r="BJ33" s="1418"/>
      <c r="BK33" s="1418"/>
      <c r="BL33" s="1418"/>
      <c r="BM33" s="1418"/>
      <c r="BN33" s="1353"/>
      <c r="BO33" s="1393"/>
      <c r="BP33" s="1394"/>
      <c r="BQ33" s="1394"/>
      <c r="BR33" s="1394"/>
      <c r="BS33" s="1394"/>
      <c r="BT33" s="1394"/>
      <c r="BU33" s="1394"/>
      <c r="BV33" s="1394"/>
      <c r="BW33" s="1394"/>
      <c r="BX33" s="1394"/>
      <c r="BY33" s="1394"/>
      <c r="BZ33" s="1395"/>
      <c r="CA33" s="1397"/>
      <c r="CB33" s="1397"/>
      <c r="CC33" s="1356"/>
      <c r="CD33" s="1394"/>
      <c r="CE33" s="1394"/>
      <c r="CF33" s="1394"/>
      <c r="CG33" s="1394"/>
      <c r="CH33" s="1394"/>
      <c r="CI33" s="1394"/>
      <c r="CJ33" s="1394"/>
      <c r="CK33" s="1394"/>
      <c r="CL33" s="1394"/>
      <c r="CM33" s="1394"/>
      <c r="CN33" s="1353"/>
      <c r="CO33" s="1393"/>
      <c r="CP33" s="1394"/>
      <c r="CQ33" s="1394"/>
      <c r="CR33" s="1394"/>
      <c r="CS33" s="1394"/>
      <c r="CT33" s="1394"/>
      <c r="CU33" s="1394"/>
      <c r="CV33" s="1394"/>
      <c r="CW33" s="1394"/>
      <c r="CX33" s="1394"/>
      <c r="CY33" s="1394"/>
      <c r="CZ33" s="1395"/>
      <c r="DA33" s="1424"/>
      <c r="DB33" s="1397"/>
      <c r="DC33" s="1356"/>
      <c r="DD33" s="1394"/>
      <c r="DE33" s="1394"/>
      <c r="DF33" s="1394"/>
      <c r="DG33" s="1394"/>
      <c r="DH33" s="1394"/>
      <c r="DI33" s="1394"/>
      <c r="DJ33" s="1394"/>
      <c r="DK33" s="1394"/>
      <c r="DL33" s="1394"/>
      <c r="DM33" s="1394"/>
      <c r="DN33" s="1353"/>
      <c r="DO33" s="1359"/>
      <c r="DP33" s="1359"/>
      <c r="DQ33" s="1359"/>
      <c r="DR33" s="1359"/>
      <c r="DS33" s="1359"/>
      <c r="DT33" s="1359"/>
      <c r="DU33" s="1359"/>
      <c r="DV33" s="1359"/>
      <c r="DW33" s="1359"/>
      <c r="DX33" s="1359"/>
      <c r="DY33" s="1359"/>
      <c r="DZ33" s="1359"/>
      <c r="EA33" s="1359"/>
      <c r="EB33" s="1359"/>
      <c r="EC33" s="1359"/>
      <c r="ED33" s="1359"/>
      <c r="EE33" s="1359"/>
      <c r="EF33" s="1359"/>
      <c r="EG33" s="1359"/>
      <c r="EH33" s="1359"/>
      <c r="EI33" s="1359"/>
      <c r="EJ33" s="1359"/>
      <c r="EK33" s="1359"/>
      <c r="EL33" s="1359"/>
      <c r="EM33" s="1359"/>
      <c r="EN33" s="1359"/>
      <c r="EO33" s="1359"/>
      <c r="EP33" s="1359"/>
      <c r="EQ33" s="1359"/>
      <c r="ER33" s="1359"/>
      <c r="ES33" s="1359"/>
      <c r="ET33" s="1359"/>
      <c r="EU33" s="1359"/>
      <c r="EV33" s="1359"/>
      <c r="EW33" s="1359"/>
      <c r="EX33" s="1359"/>
      <c r="EY33" s="1356"/>
      <c r="EZ33" s="1357"/>
      <c r="FA33" s="1357"/>
      <c r="FB33" s="1357"/>
      <c r="FC33" s="1357"/>
      <c r="FD33" s="1357"/>
      <c r="FE33" s="1357"/>
      <c r="FF33" s="1357"/>
      <c r="FG33" s="1357"/>
      <c r="FH33" s="1357"/>
      <c r="FI33" s="1357"/>
      <c r="FJ33" s="1383"/>
    </row>
    <row r="34" spans="1:166" ht="15" customHeight="1">
      <c r="A34" s="1437"/>
      <c r="B34" s="1438"/>
      <c r="C34" s="1438"/>
      <c r="D34" s="1438"/>
      <c r="E34" s="1438"/>
      <c r="F34" s="1438"/>
      <c r="G34" s="1438"/>
      <c r="H34" s="1438"/>
      <c r="I34" s="1438"/>
      <c r="J34" s="1438"/>
      <c r="K34" s="1438"/>
      <c r="L34" s="1438"/>
      <c r="M34" s="1438"/>
      <c r="N34" s="1438"/>
      <c r="O34" s="1438"/>
      <c r="P34" s="1438"/>
      <c r="Q34" s="1439"/>
      <c r="R34" s="1408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10"/>
      <c r="AD34" s="1375" t="s">
        <v>122</v>
      </c>
      <c r="AE34" s="1376"/>
      <c r="AF34" s="1376"/>
      <c r="AG34" s="1376"/>
      <c r="AH34" s="1376"/>
      <c r="AI34" s="1376"/>
      <c r="AJ34" s="1384" t="s">
        <v>350</v>
      </c>
      <c r="AK34" s="1384"/>
      <c r="AL34" s="1384"/>
      <c r="AM34" s="1378" t="s">
        <v>227</v>
      </c>
      <c r="AN34" s="1378"/>
      <c r="AO34" s="1378"/>
      <c r="AP34" s="1379"/>
      <c r="AQ34" s="1414">
        <v>947</v>
      </c>
      <c r="AR34" s="1415"/>
      <c r="AS34" s="1415"/>
      <c r="AT34" s="1415"/>
      <c r="AU34" s="1415"/>
      <c r="AV34" s="1415"/>
      <c r="AW34" s="1415"/>
      <c r="AX34" s="1415"/>
      <c r="AY34" s="1415"/>
      <c r="AZ34" s="1415"/>
      <c r="BA34" s="1415"/>
      <c r="BB34" s="1416"/>
      <c r="BC34" s="1398" t="s">
        <v>55</v>
      </c>
      <c r="BD34" s="1415">
        <v>0</v>
      </c>
      <c r="BE34" s="1415"/>
      <c r="BF34" s="1415"/>
      <c r="BG34" s="1415"/>
      <c r="BH34" s="1415"/>
      <c r="BI34" s="1415"/>
      <c r="BJ34" s="1415"/>
      <c r="BK34" s="1415"/>
      <c r="BL34" s="1415"/>
      <c r="BM34" s="1415"/>
      <c r="BN34" s="1400" t="s">
        <v>56</v>
      </c>
      <c r="BO34" s="1390">
        <v>155</v>
      </c>
      <c r="BP34" s="1391"/>
      <c r="BQ34" s="1391"/>
      <c r="BR34" s="1391"/>
      <c r="BS34" s="1391"/>
      <c r="BT34" s="1391"/>
      <c r="BU34" s="1391"/>
      <c r="BV34" s="1391"/>
      <c r="BW34" s="1391"/>
      <c r="BX34" s="1391"/>
      <c r="BY34" s="1391"/>
      <c r="BZ34" s="1392"/>
      <c r="CA34" s="1396" t="e">
        <f>#REF!/1000</f>
        <v>#REF!</v>
      </c>
      <c r="CB34" s="1396" t="e">
        <f>#REF!/1000</f>
        <v>#REF!</v>
      </c>
      <c r="CC34" s="1398" t="s">
        <v>55</v>
      </c>
      <c r="CD34" s="1399">
        <v>0</v>
      </c>
      <c r="CE34" s="1391"/>
      <c r="CF34" s="1391"/>
      <c r="CG34" s="1391"/>
      <c r="CH34" s="1391"/>
      <c r="CI34" s="1391"/>
      <c r="CJ34" s="1391"/>
      <c r="CK34" s="1391"/>
      <c r="CL34" s="1391"/>
      <c r="CM34" s="1391"/>
      <c r="CN34" s="1400"/>
      <c r="CO34" s="1390">
        <v>0</v>
      </c>
      <c r="CP34" s="1391"/>
      <c r="CQ34" s="1391"/>
      <c r="CR34" s="1391"/>
      <c r="CS34" s="1391"/>
      <c r="CT34" s="1391"/>
      <c r="CU34" s="1391"/>
      <c r="CV34" s="1391"/>
      <c r="CW34" s="1391"/>
      <c r="CX34" s="1391"/>
      <c r="CY34" s="1391"/>
      <c r="CZ34" s="1392"/>
      <c r="DA34" s="1423" t="e">
        <f>#REF!/1000</f>
        <v>#REF!</v>
      </c>
      <c r="DB34" s="1396" t="e">
        <f>#REF!/1000</f>
        <v>#REF!</v>
      </c>
      <c r="DC34" s="1398" t="s">
        <v>55</v>
      </c>
      <c r="DD34" s="1399">
        <v>0</v>
      </c>
      <c r="DE34" s="1391"/>
      <c r="DF34" s="1391"/>
      <c r="DG34" s="1391"/>
      <c r="DH34" s="1391"/>
      <c r="DI34" s="1391"/>
      <c r="DJ34" s="1391"/>
      <c r="DK34" s="1391"/>
      <c r="DL34" s="1391"/>
      <c r="DM34" s="1391"/>
      <c r="DN34" s="1400" t="s">
        <v>56</v>
      </c>
      <c r="DO34" s="1420">
        <v>0</v>
      </c>
      <c r="DP34" s="1420"/>
      <c r="DQ34" s="1420"/>
      <c r="DR34" s="1420"/>
      <c r="DS34" s="1420"/>
      <c r="DT34" s="1420"/>
      <c r="DU34" s="1420"/>
      <c r="DV34" s="1420"/>
      <c r="DW34" s="1420"/>
      <c r="DX34" s="1420"/>
      <c r="DY34" s="1420"/>
      <c r="DZ34" s="1420"/>
      <c r="EA34" s="1420">
        <v>0</v>
      </c>
      <c r="EB34" s="1420"/>
      <c r="EC34" s="1420"/>
      <c r="ED34" s="1420"/>
      <c r="EE34" s="1420"/>
      <c r="EF34" s="1420"/>
      <c r="EG34" s="1420"/>
      <c r="EH34" s="1420"/>
      <c r="EI34" s="1420"/>
      <c r="EJ34" s="1420"/>
      <c r="EK34" s="1420"/>
      <c r="EL34" s="1420"/>
      <c r="EM34" s="1420">
        <f t="shared" ref="EM34" si="18">AQ34+BO34-CD34</f>
        <v>1102</v>
      </c>
      <c r="EN34" s="1420"/>
      <c r="EO34" s="1420"/>
      <c r="EP34" s="1420"/>
      <c r="EQ34" s="1420"/>
      <c r="ER34" s="1420"/>
      <c r="ES34" s="1420"/>
      <c r="ET34" s="1420"/>
      <c r="EU34" s="1420"/>
      <c r="EV34" s="1420"/>
      <c r="EW34" s="1420"/>
      <c r="EX34" s="1420"/>
      <c r="EY34" s="1398" t="s">
        <v>55</v>
      </c>
      <c r="EZ34" s="1421">
        <f t="shared" ref="EZ34" si="19">BD34-CO34+DD34</f>
        <v>0</v>
      </c>
      <c r="FA34" s="1421"/>
      <c r="FB34" s="1421"/>
      <c r="FC34" s="1421"/>
      <c r="FD34" s="1421"/>
      <c r="FE34" s="1421"/>
      <c r="FF34" s="1421"/>
      <c r="FG34" s="1421"/>
      <c r="FH34" s="1421"/>
      <c r="FI34" s="1421"/>
      <c r="FJ34" s="1422" t="s">
        <v>56</v>
      </c>
    </row>
    <row r="35" spans="1:166" ht="6" customHeight="1">
      <c r="A35" s="1440"/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2"/>
      <c r="R35" s="1411"/>
      <c r="S35" s="1412"/>
      <c r="T35" s="1412"/>
      <c r="U35" s="1412"/>
      <c r="V35" s="1412"/>
      <c r="W35" s="1412"/>
      <c r="X35" s="1412"/>
      <c r="Y35" s="1412"/>
      <c r="Z35" s="1412"/>
      <c r="AA35" s="1412"/>
      <c r="AB35" s="1412"/>
      <c r="AC35" s="1413"/>
      <c r="AD35" s="286"/>
      <c r="AE35" s="287"/>
      <c r="AF35" s="287"/>
      <c r="AG35" s="287"/>
      <c r="AH35" s="287"/>
      <c r="AI35" s="287"/>
      <c r="AJ35" s="288"/>
      <c r="AK35" s="288"/>
      <c r="AL35" s="288"/>
      <c r="AM35" s="287"/>
      <c r="AN35" s="287"/>
      <c r="AO35" s="287"/>
      <c r="AP35" s="289"/>
      <c r="AQ35" s="1417"/>
      <c r="AR35" s="1418"/>
      <c r="AS35" s="1418"/>
      <c r="AT35" s="1418"/>
      <c r="AU35" s="1418"/>
      <c r="AV35" s="1418"/>
      <c r="AW35" s="1418"/>
      <c r="AX35" s="1418"/>
      <c r="AY35" s="1418"/>
      <c r="AZ35" s="1418"/>
      <c r="BA35" s="1418"/>
      <c r="BB35" s="1419"/>
      <c r="BC35" s="1356"/>
      <c r="BD35" s="1418"/>
      <c r="BE35" s="1418"/>
      <c r="BF35" s="1418"/>
      <c r="BG35" s="1418"/>
      <c r="BH35" s="1418"/>
      <c r="BI35" s="1418"/>
      <c r="BJ35" s="1418"/>
      <c r="BK35" s="1418"/>
      <c r="BL35" s="1418"/>
      <c r="BM35" s="1418"/>
      <c r="BN35" s="1353"/>
      <c r="BO35" s="1393"/>
      <c r="BP35" s="1394"/>
      <c r="BQ35" s="1394"/>
      <c r="BR35" s="1394"/>
      <c r="BS35" s="1394"/>
      <c r="BT35" s="1394"/>
      <c r="BU35" s="1394"/>
      <c r="BV35" s="1394"/>
      <c r="BW35" s="1394"/>
      <c r="BX35" s="1394"/>
      <c r="BY35" s="1394"/>
      <c r="BZ35" s="1395"/>
      <c r="CA35" s="1397"/>
      <c r="CB35" s="1397"/>
      <c r="CC35" s="1356"/>
      <c r="CD35" s="1394"/>
      <c r="CE35" s="1394"/>
      <c r="CF35" s="1394"/>
      <c r="CG35" s="1394"/>
      <c r="CH35" s="1394"/>
      <c r="CI35" s="1394"/>
      <c r="CJ35" s="1394"/>
      <c r="CK35" s="1394"/>
      <c r="CL35" s="1394"/>
      <c r="CM35" s="1394"/>
      <c r="CN35" s="1353"/>
      <c r="CO35" s="1393"/>
      <c r="CP35" s="1394"/>
      <c r="CQ35" s="1394"/>
      <c r="CR35" s="1394"/>
      <c r="CS35" s="1394"/>
      <c r="CT35" s="1394"/>
      <c r="CU35" s="1394"/>
      <c r="CV35" s="1394"/>
      <c r="CW35" s="1394"/>
      <c r="CX35" s="1394"/>
      <c r="CY35" s="1394"/>
      <c r="CZ35" s="1395"/>
      <c r="DA35" s="1424"/>
      <c r="DB35" s="1397"/>
      <c r="DC35" s="1356"/>
      <c r="DD35" s="1394"/>
      <c r="DE35" s="1394"/>
      <c r="DF35" s="1394"/>
      <c r="DG35" s="1394"/>
      <c r="DH35" s="1394"/>
      <c r="DI35" s="1394"/>
      <c r="DJ35" s="1394"/>
      <c r="DK35" s="1394"/>
      <c r="DL35" s="1394"/>
      <c r="DM35" s="1394"/>
      <c r="DN35" s="1353"/>
      <c r="DO35" s="1359"/>
      <c r="DP35" s="1359"/>
      <c r="DQ35" s="1359"/>
      <c r="DR35" s="1359"/>
      <c r="DS35" s="1359"/>
      <c r="DT35" s="1359"/>
      <c r="DU35" s="1359"/>
      <c r="DV35" s="1359"/>
      <c r="DW35" s="1359"/>
      <c r="DX35" s="1359"/>
      <c r="DY35" s="1359"/>
      <c r="DZ35" s="1359"/>
      <c r="EA35" s="1359"/>
      <c r="EB35" s="1359"/>
      <c r="EC35" s="1359"/>
      <c r="ED35" s="1359"/>
      <c r="EE35" s="1359"/>
      <c r="EF35" s="1359"/>
      <c r="EG35" s="1359"/>
      <c r="EH35" s="1359"/>
      <c r="EI35" s="1359"/>
      <c r="EJ35" s="1359"/>
      <c r="EK35" s="1359"/>
      <c r="EL35" s="1359"/>
      <c r="EM35" s="1359"/>
      <c r="EN35" s="1359"/>
      <c r="EO35" s="1359"/>
      <c r="EP35" s="1359"/>
      <c r="EQ35" s="1359"/>
      <c r="ER35" s="1359"/>
      <c r="ES35" s="1359"/>
      <c r="ET35" s="1359"/>
      <c r="EU35" s="1359"/>
      <c r="EV35" s="1359"/>
      <c r="EW35" s="1359"/>
      <c r="EX35" s="1359"/>
      <c r="EY35" s="1356"/>
      <c r="EZ35" s="1357"/>
      <c r="FA35" s="1357"/>
      <c r="FB35" s="1357"/>
      <c r="FC35" s="1357"/>
      <c r="FD35" s="1357"/>
      <c r="FE35" s="1357"/>
      <c r="FF35" s="1357"/>
      <c r="FG35" s="1357"/>
      <c r="FH35" s="1357"/>
      <c r="FI35" s="1357"/>
      <c r="FJ35" s="1383"/>
    </row>
    <row r="36" spans="1:166" ht="20.100000000000001" customHeight="1">
      <c r="A36" s="1360" t="s">
        <v>254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2"/>
      <c r="R36" s="1443" t="s">
        <v>481</v>
      </c>
      <c r="S36" s="1443"/>
      <c r="T36" s="1443"/>
      <c r="U36" s="1443"/>
      <c r="V36" s="1443"/>
      <c r="W36" s="1443"/>
      <c r="X36" s="1443"/>
      <c r="Y36" s="1443"/>
      <c r="Z36" s="1443"/>
      <c r="AA36" s="1443"/>
      <c r="AB36" s="1443"/>
      <c r="AC36" s="1443"/>
      <c r="AD36" s="1375" t="s">
        <v>122</v>
      </c>
      <c r="AE36" s="1376"/>
      <c r="AF36" s="1376"/>
      <c r="AG36" s="1376"/>
      <c r="AH36" s="1376"/>
      <c r="AI36" s="1376"/>
      <c r="AJ36" s="1384" t="s">
        <v>352</v>
      </c>
      <c r="AK36" s="1384"/>
      <c r="AL36" s="1384"/>
      <c r="AM36" s="1378" t="s">
        <v>226</v>
      </c>
      <c r="AN36" s="1378"/>
      <c r="AO36" s="1378"/>
      <c r="AP36" s="1379"/>
      <c r="AQ36" s="1414">
        <v>0</v>
      </c>
      <c r="AR36" s="1415"/>
      <c r="AS36" s="1415"/>
      <c r="AT36" s="1415"/>
      <c r="AU36" s="1415"/>
      <c r="AV36" s="1415"/>
      <c r="AW36" s="1415"/>
      <c r="AX36" s="1415"/>
      <c r="AY36" s="1415"/>
      <c r="AZ36" s="1415"/>
      <c r="BA36" s="1415"/>
      <c r="BB36" s="1416"/>
      <c r="BC36" s="1398" t="s">
        <v>55</v>
      </c>
      <c r="BD36" s="1415">
        <v>0</v>
      </c>
      <c r="BE36" s="1415"/>
      <c r="BF36" s="1415"/>
      <c r="BG36" s="1415"/>
      <c r="BH36" s="1415"/>
      <c r="BI36" s="1415"/>
      <c r="BJ36" s="1415"/>
      <c r="BK36" s="1415"/>
      <c r="BL36" s="1415"/>
      <c r="BM36" s="1415"/>
      <c r="BN36" s="1400" t="s">
        <v>56</v>
      </c>
      <c r="BO36" s="1446">
        <v>0</v>
      </c>
      <c r="BP36" s="1447"/>
      <c r="BQ36" s="1447"/>
      <c r="BR36" s="1447"/>
      <c r="BS36" s="1447"/>
      <c r="BT36" s="1447"/>
      <c r="BU36" s="1447"/>
      <c r="BV36" s="1447"/>
      <c r="BW36" s="1447"/>
      <c r="BX36" s="1447"/>
      <c r="BY36" s="1447"/>
      <c r="BZ36" s="1448"/>
      <c r="CA36" s="1396"/>
      <c r="CB36" s="1396"/>
      <c r="CC36" s="1398" t="s">
        <v>55</v>
      </c>
      <c r="CD36" s="1415">
        <v>0</v>
      </c>
      <c r="CE36" s="1415"/>
      <c r="CF36" s="1415"/>
      <c r="CG36" s="1415"/>
      <c r="CH36" s="1415"/>
      <c r="CI36" s="1415"/>
      <c r="CJ36" s="1415"/>
      <c r="CK36" s="1415"/>
      <c r="CL36" s="1415"/>
      <c r="CM36" s="1415"/>
      <c r="CN36" s="1400" t="s">
        <v>56</v>
      </c>
      <c r="CO36" s="1452">
        <v>0</v>
      </c>
      <c r="CP36" s="1415"/>
      <c r="CQ36" s="1415"/>
      <c r="CR36" s="1415"/>
      <c r="CS36" s="1415"/>
      <c r="CT36" s="1415"/>
      <c r="CU36" s="1415"/>
      <c r="CV36" s="1415"/>
      <c r="CW36" s="1415"/>
      <c r="CX36" s="1415"/>
      <c r="CY36" s="1415"/>
      <c r="CZ36" s="1416"/>
      <c r="DA36" s="1396"/>
      <c r="DB36" s="1396"/>
      <c r="DC36" s="1398" t="s">
        <v>55</v>
      </c>
      <c r="DD36" s="1415">
        <v>0</v>
      </c>
      <c r="DE36" s="1415"/>
      <c r="DF36" s="1415"/>
      <c r="DG36" s="1415"/>
      <c r="DH36" s="1415"/>
      <c r="DI36" s="1415"/>
      <c r="DJ36" s="1415"/>
      <c r="DK36" s="1415"/>
      <c r="DL36" s="1415"/>
      <c r="DM36" s="1415"/>
      <c r="DN36" s="1400" t="s">
        <v>56</v>
      </c>
      <c r="DO36" s="1420">
        <v>0</v>
      </c>
      <c r="DP36" s="1420"/>
      <c r="DQ36" s="1420"/>
      <c r="DR36" s="1420"/>
      <c r="DS36" s="1420"/>
      <c r="DT36" s="1420"/>
      <c r="DU36" s="1420"/>
      <c r="DV36" s="1420"/>
      <c r="DW36" s="1420"/>
      <c r="DX36" s="1420"/>
      <c r="DY36" s="1420"/>
      <c r="DZ36" s="1420"/>
      <c r="EA36" s="1420">
        <v>0</v>
      </c>
      <c r="EB36" s="1420"/>
      <c r="EC36" s="1420"/>
      <c r="ED36" s="1420"/>
      <c r="EE36" s="1420"/>
      <c r="EF36" s="1420"/>
      <c r="EG36" s="1420"/>
      <c r="EH36" s="1420"/>
      <c r="EI36" s="1420"/>
      <c r="EJ36" s="1420"/>
      <c r="EK36" s="1420"/>
      <c r="EL36" s="1420"/>
      <c r="EM36" s="1420">
        <f t="shared" ref="EM36" si="20">AQ36+BO36-CD36</f>
        <v>0</v>
      </c>
      <c r="EN36" s="1420"/>
      <c r="EO36" s="1420"/>
      <c r="EP36" s="1420"/>
      <c r="EQ36" s="1420"/>
      <c r="ER36" s="1420"/>
      <c r="ES36" s="1420"/>
      <c r="ET36" s="1420"/>
      <c r="EU36" s="1420"/>
      <c r="EV36" s="1420"/>
      <c r="EW36" s="1420"/>
      <c r="EX36" s="1420"/>
      <c r="EY36" s="1398" t="s">
        <v>55</v>
      </c>
      <c r="EZ36" s="1421">
        <f t="shared" ref="EZ36" si="21">BD36-CO36+DD36</f>
        <v>0</v>
      </c>
      <c r="FA36" s="1421"/>
      <c r="FB36" s="1421"/>
      <c r="FC36" s="1421"/>
      <c r="FD36" s="1421"/>
      <c r="FE36" s="1421"/>
      <c r="FF36" s="1421"/>
      <c r="FG36" s="1421"/>
      <c r="FH36" s="1421"/>
      <c r="FI36" s="1421"/>
      <c r="FJ36" s="1422" t="s">
        <v>56</v>
      </c>
    </row>
    <row r="37" spans="1:166" ht="12" customHeight="1">
      <c r="A37" s="1363"/>
      <c r="B37" s="1364"/>
      <c r="C37" s="1364"/>
      <c r="D37" s="1364"/>
      <c r="E37" s="1364"/>
      <c r="F37" s="1364"/>
      <c r="G37" s="1364"/>
      <c r="H37" s="1364"/>
      <c r="I37" s="1364"/>
      <c r="J37" s="1364"/>
      <c r="K37" s="1364"/>
      <c r="L37" s="1364"/>
      <c r="M37" s="1364"/>
      <c r="N37" s="1364"/>
      <c r="O37" s="1364"/>
      <c r="P37" s="1364"/>
      <c r="Q37" s="1365"/>
      <c r="R37" s="1443"/>
      <c r="S37" s="1443"/>
      <c r="T37" s="1443"/>
      <c r="U37" s="1443"/>
      <c r="V37" s="1443"/>
      <c r="W37" s="1443"/>
      <c r="X37" s="1443"/>
      <c r="Y37" s="1443"/>
      <c r="Z37" s="1443"/>
      <c r="AA37" s="1443"/>
      <c r="AB37" s="1443"/>
      <c r="AC37" s="1443"/>
      <c r="AD37" s="286"/>
      <c r="AE37" s="287"/>
      <c r="AF37" s="287"/>
      <c r="AG37" s="287"/>
      <c r="AH37" s="287"/>
      <c r="AI37" s="287"/>
      <c r="AJ37" s="288"/>
      <c r="AK37" s="288"/>
      <c r="AL37" s="288"/>
      <c r="AM37" s="287"/>
      <c r="AN37" s="287"/>
      <c r="AO37" s="287"/>
      <c r="AP37" s="289"/>
      <c r="AQ37" s="1417"/>
      <c r="AR37" s="1418"/>
      <c r="AS37" s="1418"/>
      <c r="AT37" s="1418"/>
      <c r="AU37" s="1418"/>
      <c r="AV37" s="1418"/>
      <c r="AW37" s="1418"/>
      <c r="AX37" s="1418"/>
      <c r="AY37" s="1418"/>
      <c r="AZ37" s="1418"/>
      <c r="BA37" s="1418"/>
      <c r="BB37" s="1419"/>
      <c r="BC37" s="1356"/>
      <c r="BD37" s="1418"/>
      <c r="BE37" s="1418"/>
      <c r="BF37" s="1418"/>
      <c r="BG37" s="1418"/>
      <c r="BH37" s="1418"/>
      <c r="BI37" s="1418"/>
      <c r="BJ37" s="1418"/>
      <c r="BK37" s="1418"/>
      <c r="BL37" s="1418"/>
      <c r="BM37" s="1418"/>
      <c r="BN37" s="1353"/>
      <c r="BO37" s="1449"/>
      <c r="BP37" s="1450"/>
      <c r="BQ37" s="1450"/>
      <c r="BR37" s="1450"/>
      <c r="BS37" s="1450"/>
      <c r="BT37" s="1450"/>
      <c r="BU37" s="1450"/>
      <c r="BV37" s="1450"/>
      <c r="BW37" s="1450"/>
      <c r="BX37" s="1450"/>
      <c r="BY37" s="1450"/>
      <c r="BZ37" s="1451"/>
      <c r="CA37" s="1397"/>
      <c r="CB37" s="1397"/>
      <c r="CC37" s="1356"/>
      <c r="CD37" s="1418"/>
      <c r="CE37" s="1418"/>
      <c r="CF37" s="1418"/>
      <c r="CG37" s="1418"/>
      <c r="CH37" s="1418"/>
      <c r="CI37" s="1418"/>
      <c r="CJ37" s="1418"/>
      <c r="CK37" s="1418"/>
      <c r="CL37" s="1418"/>
      <c r="CM37" s="1418"/>
      <c r="CN37" s="1353"/>
      <c r="CO37" s="1453"/>
      <c r="CP37" s="1418"/>
      <c r="CQ37" s="1418"/>
      <c r="CR37" s="1418"/>
      <c r="CS37" s="1418"/>
      <c r="CT37" s="1418"/>
      <c r="CU37" s="1418"/>
      <c r="CV37" s="1418"/>
      <c r="CW37" s="1418"/>
      <c r="CX37" s="1418"/>
      <c r="CY37" s="1418"/>
      <c r="CZ37" s="1419"/>
      <c r="DA37" s="1397"/>
      <c r="DB37" s="1397"/>
      <c r="DC37" s="1356"/>
      <c r="DD37" s="1418"/>
      <c r="DE37" s="1418"/>
      <c r="DF37" s="1418"/>
      <c r="DG37" s="1418"/>
      <c r="DH37" s="1418"/>
      <c r="DI37" s="1418"/>
      <c r="DJ37" s="1418"/>
      <c r="DK37" s="1418"/>
      <c r="DL37" s="1418"/>
      <c r="DM37" s="1418"/>
      <c r="DN37" s="1353"/>
      <c r="DO37" s="1359"/>
      <c r="DP37" s="1359"/>
      <c r="DQ37" s="1359"/>
      <c r="DR37" s="1359"/>
      <c r="DS37" s="1359"/>
      <c r="DT37" s="1359"/>
      <c r="DU37" s="1359"/>
      <c r="DV37" s="1359"/>
      <c r="DW37" s="1359"/>
      <c r="DX37" s="1359"/>
      <c r="DY37" s="1359"/>
      <c r="DZ37" s="1359"/>
      <c r="EA37" s="1359"/>
      <c r="EB37" s="1359"/>
      <c r="EC37" s="1359"/>
      <c r="ED37" s="1359"/>
      <c r="EE37" s="1359"/>
      <c r="EF37" s="1359"/>
      <c r="EG37" s="1359"/>
      <c r="EH37" s="1359"/>
      <c r="EI37" s="1359"/>
      <c r="EJ37" s="1359"/>
      <c r="EK37" s="1359"/>
      <c r="EL37" s="1359"/>
      <c r="EM37" s="1359"/>
      <c r="EN37" s="1359"/>
      <c r="EO37" s="1359"/>
      <c r="EP37" s="1359"/>
      <c r="EQ37" s="1359"/>
      <c r="ER37" s="1359"/>
      <c r="ES37" s="1359"/>
      <c r="ET37" s="1359"/>
      <c r="EU37" s="1359"/>
      <c r="EV37" s="1359"/>
      <c r="EW37" s="1359"/>
      <c r="EX37" s="1359"/>
      <c r="EY37" s="1356"/>
      <c r="EZ37" s="1357"/>
      <c r="FA37" s="1357"/>
      <c r="FB37" s="1357"/>
      <c r="FC37" s="1357"/>
      <c r="FD37" s="1357"/>
      <c r="FE37" s="1357"/>
      <c r="FF37" s="1357"/>
      <c r="FG37" s="1357"/>
      <c r="FH37" s="1357"/>
      <c r="FI37" s="1357"/>
      <c r="FJ37" s="1383"/>
    </row>
    <row r="38" spans="1:166" ht="23.25" customHeight="1">
      <c r="A38" s="1363"/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5"/>
      <c r="R38" s="1443" t="s">
        <v>482</v>
      </c>
      <c r="S38" s="1443"/>
      <c r="T38" s="1443"/>
      <c r="U38" s="1443"/>
      <c r="V38" s="1443"/>
      <c r="W38" s="1443"/>
      <c r="X38" s="1443"/>
      <c r="Y38" s="1443"/>
      <c r="Z38" s="1443"/>
      <c r="AA38" s="1443"/>
      <c r="AB38" s="1443"/>
      <c r="AC38" s="1443"/>
      <c r="AD38" s="1375" t="s">
        <v>122</v>
      </c>
      <c r="AE38" s="1376"/>
      <c r="AF38" s="1376"/>
      <c r="AG38" s="1376"/>
      <c r="AH38" s="1376"/>
      <c r="AI38" s="1376"/>
      <c r="AJ38" s="1384" t="s">
        <v>350</v>
      </c>
      <c r="AK38" s="1384"/>
      <c r="AL38" s="1384"/>
      <c r="AM38" s="1378" t="s">
        <v>227</v>
      </c>
      <c r="AN38" s="1378"/>
      <c r="AO38" s="1378"/>
      <c r="AP38" s="1379"/>
      <c r="AQ38" s="1444">
        <v>0</v>
      </c>
      <c r="AR38" s="1399"/>
      <c r="AS38" s="1399"/>
      <c r="AT38" s="1399"/>
      <c r="AU38" s="1399"/>
      <c r="AV38" s="1399"/>
      <c r="AW38" s="1399"/>
      <c r="AX38" s="1399"/>
      <c r="AY38" s="1399"/>
      <c r="AZ38" s="1399"/>
      <c r="BA38" s="1399"/>
      <c r="BB38" s="1445"/>
      <c r="BC38" s="1398" t="s">
        <v>55</v>
      </c>
      <c r="BD38" s="1415">
        <v>0</v>
      </c>
      <c r="BE38" s="1415"/>
      <c r="BF38" s="1415"/>
      <c r="BG38" s="1415"/>
      <c r="BH38" s="1415"/>
      <c r="BI38" s="1415"/>
      <c r="BJ38" s="1415"/>
      <c r="BK38" s="1415"/>
      <c r="BL38" s="1415"/>
      <c r="BM38" s="1415"/>
      <c r="BN38" s="1400" t="s">
        <v>56</v>
      </c>
      <c r="BO38" s="1446">
        <v>0</v>
      </c>
      <c r="BP38" s="1447"/>
      <c r="BQ38" s="1447"/>
      <c r="BR38" s="1447"/>
      <c r="BS38" s="1447"/>
      <c r="BT38" s="1447"/>
      <c r="BU38" s="1447"/>
      <c r="BV38" s="1447"/>
      <c r="BW38" s="1447"/>
      <c r="BX38" s="1447"/>
      <c r="BY38" s="1447"/>
      <c r="BZ38" s="1448"/>
      <c r="CA38" s="1423"/>
      <c r="CB38" s="1423"/>
      <c r="CC38" s="1398" t="s">
        <v>55</v>
      </c>
      <c r="CD38" s="1415">
        <v>0</v>
      </c>
      <c r="CE38" s="1415"/>
      <c r="CF38" s="1415"/>
      <c r="CG38" s="1415"/>
      <c r="CH38" s="1415"/>
      <c r="CI38" s="1415"/>
      <c r="CJ38" s="1415"/>
      <c r="CK38" s="1415"/>
      <c r="CL38" s="1415"/>
      <c r="CM38" s="1415"/>
      <c r="CN38" s="1400" t="s">
        <v>56</v>
      </c>
      <c r="CO38" s="1390">
        <v>0</v>
      </c>
      <c r="CP38" s="1399"/>
      <c r="CQ38" s="1399"/>
      <c r="CR38" s="1399"/>
      <c r="CS38" s="1399"/>
      <c r="CT38" s="1399"/>
      <c r="CU38" s="1399"/>
      <c r="CV38" s="1399"/>
      <c r="CW38" s="1399"/>
      <c r="CX38" s="1399"/>
      <c r="CY38" s="1399"/>
      <c r="CZ38" s="1445"/>
      <c r="DA38" s="1423"/>
      <c r="DB38" s="1423"/>
      <c r="DC38" s="1398" t="s">
        <v>55</v>
      </c>
      <c r="DD38" s="1415">
        <v>0</v>
      </c>
      <c r="DE38" s="1415"/>
      <c r="DF38" s="1415"/>
      <c r="DG38" s="1415"/>
      <c r="DH38" s="1415"/>
      <c r="DI38" s="1415"/>
      <c r="DJ38" s="1415"/>
      <c r="DK38" s="1415"/>
      <c r="DL38" s="1415"/>
      <c r="DM38" s="1415"/>
      <c r="DN38" s="1400" t="s">
        <v>56</v>
      </c>
      <c r="DO38" s="1389">
        <v>0</v>
      </c>
      <c r="DP38" s="1389"/>
      <c r="DQ38" s="1389"/>
      <c r="DR38" s="1389"/>
      <c r="DS38" s="1389"/>
      <c r="DT38" s="1389"/>
      <c r="DU38" s="1389"/>
      <c r="DV38" s="1389"/>
      <c r="DW38" s="1389"/>
      <c r="DX38" s="1389"/>
      <c r="DY38" s="1389"/>
      <c r="DZ38" s="1389"/>
      <c r="EA38" s="1389">
        <v>0</v>
      </c>
      <c r="EB38" s="1389"/>
      <c r="EC38" s="1389"/>
      <c r="ED38" s="1389"/>
      <c r="EE38" s="1389"/>
      <c r="EF38" s="1389"/>
      <c r="EG38" s="1389"/>
      <c r="EH38" s="1389"/>
      <c r="EI38" s="1389"/>
      <c r="EJ38" s="1389"/>
      <c r="EK38" s="1389"/>
      <c r="EL38" s="1389"/>
      <c r="EM38" s="1389">
        <f t="shared" ref="EM38" si="22">AQ38+BO38-CD38</f>
        <v>0</v>
      </c>
      <c r="EN38" s="1389"/>
      <c r="EO38" s="1389"/>
      <c r="EP38" s="1389"/>
      <c r="EQ38" s="1389"/>
      <c r="ER38" s="1389"/>
      <c r="ES38" s="1389"/>
      <c r="ET38" s="1389"/>
      <c r="EU38" s="1389"/>
      <c r="EV38" s="1389"/>
      <c r="EW38" s="1389"/>
      <c r="EX38" s="1389"/>
      <c r="EY38" s="1398" t="s">
        <v>55</v>
      </c>
      <c r="EZ38" s="1421">
        <f t="shared" ref="EZ38" si="23">BD38-CO38+DD38</f>
        <v>0</v>
      </c>
      <c r="FA38" s="1421"/>
      <c r="FB38" s="1421"/>
      <c r="FC38" s="1421"/>
      <c r="FD38" s="1421"/>
      <c r="FE38" s="1421"/>
      <c r="FF38" s="1421"/>
      <c r="FG38" s="1421"/>
      <c r="FH38" s="1421"/>
      <c r="FI38" s="1421"/>
      <c r="FJ38" s="1422" t="s">
        <v>56</v>
      </c>
    </row>
    <row r="39" spans="1:166" ht="12" customHeight="1">
      <c r="A39" s="1366"/>
      <c r="B39" s="1367"/>
      <c r="C39" s="1367"/>
      <c r="D39" s="1367"/>
      <c r="E39" s="1367"/>
      <c r="F39" s="1367"/>
      <c r="G39" s="1367"/>
      <c r="H39" s="1367"/>
      <c r="I39" s="1367"/>
      <c r="J39" s="1367"/>
      <c r="K39" s="1367"/>
      <c r="L39" s="1367"/>
      <c r="M39" s="1367"/>
      <c r="N39" s="1367"/>
      <c r="O39" s="1367"/>
      <c r="P39" s="1367"/>
      <c r="Q39" s="1368"/>
      <c r="R39" s="1443"/>
      <c r="S39" s="1443"/>
      <c r="T39" s="1443"/>
      <c r="U39" s="1443"/>
      <c r="V39" s="1443"/>
      <c r="W39" s="1443"/>
      <c r="X39" s="1443"/>
      <c r="Y39" s="1443"/>
      <c r="Z39" s="1443"/>
      <c r="AA39" s="1443"/>
      <c r="AB39" s="1443"/>
      <c r="AC39" s="1443"/>
      <c r="AD39" s="286"/>
      <c r="AE39" s="287"/>
      <c r="AF39" s="287"/>
      <c r="AG39" s="287"/>
      <c r="AH39" s="287"/>
      <c r="AI39" s="287"/>
      <c r="AJ39" s="288"/>
      <c r="AK39" s="288"/>
      <c r="AL39" s="288"/>
      <c r="AM39" s="287"/>
      <c r="AN39" s="287"/>
      <c r="AO39" s="287"/>
      <c r="AP39" s="289"/>
      <c r="AQ39" s="1417"/>
      <c r="AR39" s="1418"/>
      <c r="AS39" s="1418"/>
      <c r="AT39" s="1418"/>
      <c r="AU39" s="1418"/>
      <c r="AV39" s="1418"/>
      <c r="AW39" s="1418"/>
      <c r="AX39" s="1418"/>
      <c r="AY39" s="1418"/>
      <c r="AZ39" s="1418"/>
      <c r="BA39" s="1418"/>
      <c r="BB39" s="1419"/>
      <c r="BC39" s="1356"/>
      <c r="BD39" s="1418"/>
      <c r="BE39" s="1418"/>
      <c r="BF39" s="1418"/>
      <c r="BG39" s="1418"/>
      <c r="BH39" s="1418"/>
      <c r="BI39" s="1418"/>
      <c r="BJ39" s="1418"/>
      <c r="BK39" s="1418"/>
      <c r="BL39" s="1418"/>
      <c r="BM39" s="1418"/>
      <c r="BN39" s="1353"/>
      <c r="BO39" s="1449"/>
      <c r="BP39" s="1450"/>
      <c r="BQ39" s="1450"/>
      <c r="BR39" s="1450"/>
      <c r="BS39" s="1450"/>
      <c r="BT39" s="1450"/>
      <c r="BU39" s="1450"/>
      <c r="BV39" s="1450"/>
      <c r="BW39" s="1450"/>
      <c r="BX39" s="1450"/>
      <c r="BY39" s="1450"/>
      <c r="BZ39" s="1451"/>
      <c r="CA39" s="1397"/>
      <c r="CB39" s="1397"/>
      <c r="CC39" s="1356"/>
      <c r="CD39" s="1418"/>
      <c r="CE39" s="1418"/>
      <c r="CF39" s="1418"/>
      <c r="CG39" s="1418"/>
      <c r="CH39" s="1418"/>
      <c r="CI39" s="1418"/>
      <c r="CJ39" s="1418"/>
      <c r="CK39" s="1418"/>
      <c r="CL39" s="1418"/>
      <c r="CM39" s="1418"/>
      <c r="CN39" s="1353"/>
      <c r="CO39" s="1453"/>
      <c r="CP39" s="1418"/>
      <c r="CQ39" s="1418"/>
      <c r="CR39" s="1418"/>
      <c r="CS39" s="1418"/>
      <c r="CT39" s="1418"/>
      <c r="CU39" s="1418"/>
      <c r="CV39" s="1418"/>
      <c r="CW39" s="1418"/>
      <c r="CX39" s="1418"/>
      <c r="CY39" s="1418"/>
      <c r="CZ39" s="1419"/>
      <c r="DA39" s="1397"/>
      <c r="DB39" s="1397"/>
      <c r="DC39" s="1356"/>
      <c r="DD39" s="1418"/>
      <c r="DE39" s="1418"/>
      <c r="DF39" s="1418"/>
      <c r="DG39" s="1418"/>
      <c r="DH39" s="1418"/>
      <c r="DI39" s="1418"/>
      <c r="DJ39" s="1418"/>
      <c r="DK39" s="1418"/>
      <c r="DL39" s="1418"/>
      <c r="DM39" s="1418"/>
      <c r="DN39" s="1353"/>
      <c r="DO39" s="1359"/>
      <c r="DP39" s="1359"/>
      <c r="DQ39" s="1359"/>
      <c r="DR39" s="1359"/>
      <c r="DS39" s="1359"/>
      <c r="DT39" s="1359"/>
      <c r="DU39" s="1359"/>
      <c r="DV39" s="1359"/>
      <c r="DW39" s="1359"/>
      <c r="DX39" s="1359"/>
      <c r="DY39" s="1359"/>
      <c r="DZ39" s="1359"/>
      <c r="EA39" s="1359"/>
      <c r="EB39" s="1359"/>
      <c r="EC39" s="1359"/>
      <c r="ED39" s="1359"/>
      <c r="EE39" s="1359"/>
      <c r="EF39" s="1359"/>
      <c r="EG39" s="1359"/>
      <c r="EH39" s="1359"/>
      <c r="EI39" s="1359"/>
      <c r="EJ39" s="1359"/>
      <c r="EK39" s="1359"/>
      <c r="EL39" s="1359"/>
      <c r="EM39" s="1359"/>
      <c r="EN39" s="1359"/>
      <c r="EO39" s="1359"/>
      <c r="EP39" s="1359"/>
      <c r="EQ39" s="1359"/>
      <c r="ER39" s="1359"/>
      <c r="ES39" s="1359"/>
      <c r="ET39" s="1359"/>
      <c r="EU39" s="1359"/>
      <c r="EV39" s="1359"/>
      <c r="EW39" s="1359"/>
      <c r="EX39" s="1359"/>
      <c r="EY39" s="1356"/>
      <c r="EZ39" s="1357"/>
      <c r="FA39" s="1357"/>
      <c r="FB39" s="1357"/>
      <c r="FC39" s="1357"/>
      <c r="FD39" s="1357"/>
      <c r="FE39" s="1357"/>
      <c r="FF39" s="1357"/>
      <c r="FG39" s="1357"/>
      <c r="FH39" s="1357"/>
      <c r="FI39" s="1357"/>
      <c r="FJ39" s="1383"/>
    </row>
    <row r="40" spans="1:166" ht="15" customHeight="1">
      <c r="A40" s="1454" t="s">
        <v>136</v>
      </c>
      <c r="B40" s="1455"/>
      <c r="C40" s="1455"/>
      <c r="D40" s="1455"/>
      <c r="E40" s="1455"/>
      <c r="F40" s="1455"/>
      <c r="G40" s="1455"/>
      <c r="H40" s="1455"/>
      <c r="I40" s="1455"/>
      <c r="J40" s="1455"/>
      <c r="K40" s="1455"/>
      <c r="L40" s="1455"/>
      <c r="M40" s="1455"/>
      <c r="N40" s="1455"/>
      <c r="O40" s="1455"/>
      <c r="P40" s="1455"/>
      <c r="Q40" s="1456"/>
      <c r="R40" s="1457"/>
      <c r="S40" s="1457"/>
      <c r="T40" s="1457"/>
      <c r="U40" s="1457"/>
      <c r="V40" s="1457"/>
      <c r="W40" s="1457"/>
      <c r="X40" s="1457"/>
      <c r="Y40" s="1457"/>
      <c r="Z40" s="1457"/>
      <c r="AA40" s="1457"/>
      <c r="AB40" s="1457"/>
      <c r="AC40" s="1457"/>
      <c r="AD40" s="1375" t="s">
        <v>122</v>
      </c>
      <c r="AE40" s="1376"/>
      <c r="AF40" s="1376"/>
      <c r="AG40" s="1376"/>
      <c r="AH40" s="1376"/>
      <c r="AI40" s="1376"/>
      <c r="AJ40" s="1384" t="s">
        <v>352</v>
      </c>
      <c r="AK40" s="1384"/>
      <c r="AL40" s="1384"/>
      <c r="AM40" s="1378" t="s">
        <v>226</v>
      </c>
      <c r="AN40" s="1378"/>
      <c r="AO40" s="1378"/>
      <c r="AP40" s="1379"/>
      <c r="AQ40" s="1459">
        <v>0</v>
      </c>
      <c r="AR40" s="1460"/>
      <c r="AS40" s="1460"/>
      <c r="AT40" s="1460"/>
      <c r="AU40" s="1460"/>
      <c r="AV40" s="1460"/>
      <c r="AW40" s="1460"/>
      <c r="AX40" s="1460"/>
      <c r="AY40" s="1460"/>
      <c r="AZ40" s="1460"/>
      <c r="BA40" s="1460"/>
      <c r="BB40" s="1461"/>
      <c r="BC40" s="291" t="s">
        <v>55</v>
      </c>
      <c r="BD40" s="1418">
        <v>0</v>
      </c>
      <c r="BE40" s="1418"/>
      <c r="BF40" s="1418"/>
      <c r="BG40" s="1418"/>
      <c r="BH40" s="1418"/>
      <c r="BI40" s="1418"/>
      <c r="BJ40" s="1418"/>
      <c r="BK40" s="1418"/>
      <c r="BL40" s="1418"/>
      <c r="BM40" s="1418"/>
      <c r="BN40" s="292" t="s">
        <v>56</v>
      </c>
      <c r="BO40" s="1462">
        <v>0</v>
      </c>
      <c r="BP40" s="1460"/>
      <c r="BQ40" s="1460"/>
      <c r="BR40" s="1460"/>
      <c r="BS40" s="1460"/>
      <c r="BT40" s="1460"/>
      <c r="BU40" s="1460"/>
      <c r="BV40" s="1460"/>
      <c r="BW40" s="1460"/>
      <c r="BX40" s="1460"/>
      <c r="BY40" s="1460"/>
      <c r="BZ40" s="1461"/>
      <c r="CA40" s="293"/>
      <c r="CB40" s="294"/>
      <c r="CC40" s="291" t="s">
        <v>55</v>
      </c>
      <c r="CD40" s="1418">
        <v>0</v>
      </c>
      <c r="CE40" s="1418"/>
      <c r="CF40" s="1418"/>
      <c r="CG40" s="1418"/>
      <c r="CH40" s="1418"/>
      <c r="CI40" s="1418"/>
      <c r="CJ40" s="1418"/>
      <c r="CK40" s="1418"/>
      <c r="CL40" s="1418"/>
      <c r="CM40" s="1418"/>
      <c r="CN40" s="292" t="s">
        <v>56</v>
      </c>
      <c r="CO40" s="1462">
        <v>0</v>
      </c>
      <c r="CP40" s="1460"/>
      <c r="CQ40" s="1460"/>
      <c r="CR40" s="1460"/>
      <c r="CS40" s="1460"/>
      <c r="CT40" s="1460"/>
      <c r="CU40" s="1460"/>
      <c r="CV40" s="1460"/>
      <c r="CW40" s="1460"/>
      <c r="CX40" s="1460"/>
      <c r="CY40" s="1460"/>
      <c r="CZ40" s="1461"/>
      <c r="DA40" s="293"/>
      <c r="DB40" s="294"/>
      <c r="DC40" s="291" t="s">
        <v>55</v>
      </c>
      <c r="DD40" s="1418">
        <v>0</v>
      </c>
      <c r="DE40" s="1418"/>
      <c r="DF40" s="1418"/>
      <c r="DG40" s="1418"/>
      <c r="DH40" s="1418"/>
      <c r="DI40" s="1418"/>
      <c r="DJ40" s="1418"/>
      <c r="DK40" s="1418"/>
      <c r="DL40" s="1418"/>
      <c r="DM40" s="1418"/>
      <c r="DN40" s="292" t="s">
        <v>56</v>
      </c>
      <c r="DO40" s="1458">
        <v>0</v>
      </c>
      <c r="DP40" s="1458"/>
      <c r="DQ40" s="1458"/>
      <c r="DR40" s="1458"/>
      <c r="DS40" s="1458"/>
      <c r="DT40" s="1458"/>
      <c r="DU40" s="1458"/>
      <c r="DV40" s="1458"/>
      <c r="DW40" s="1458"/>
      <c r="DX40" s="1458"/>
      <c r="DY40" s="1458"/>
      <c r="DZ40" s="1458"/>
      <c r="EA40" s="1389">
        <v>0</v>
      </c>
      <c r="EB40" s="1389"/>
      <c r="EC40" s="1389"/>
      <c r="ED40" s="1389"/>
      <c r="EE40" s="1389"/>
      <c r="EF40" s="1389"/>
      <c r="EG40" s="1389"/>
      <c r="EH40" s="1389"/>
      <c r="EI40" s="1389"/>
      <c r="EJ40" s="1389"/>
      <c r="EK40" s="1389"/>
      <c r="EL40" s="1389"/>
      <c r="EM40" s="1458">
        <v>0</v>
      </c>
      <c r="EN40" s="1458"/>
      <c r="EO40" s="1458"/>
      <c r="EP40" s="1458"/>
      <c r="EQ40" s="1458"/>
      <c r="ER40" s="1458"/>
      <c r="ES40" s="1458"/>
      <c r="ET40" s="1458"/>
      <c r="EU40" s="1458"/>
      <c r="EV40" s="1458"/>
      <c r="EW40" s="1458"/>
      <c r="EX40" s="1458"/>
      <c r="EY40" s="291" t="s">
        <v>55</v>
      </c>
      <c r="EZ40" s="1357">
        <v>0</v>
      </c>
      <c r="FA40" s="1357"/>
      <c r="FB40" s="1357"/>
      <c r="FC40" s="1357"/>
      <c r="FD40" s="1357"/>
      <c r="FE40" s="1357"/>
      <c r="FF40" s="1357"/>
      <c r="FG40" s="1357"/>
      <c r="FH40" s="1357"/>
      <c r="FI40" s="1357"/>
      <c r="FJ40" s="295" t="s">
        <v>56</v>
      </c>
    </row>
    <row r="41" spans="1:166" ht="15" customHeight="1">
      <c r="A41" s="1437" t="s">
        <v>255</v>
      </c>
      <c r="B41" s="1438"/>
      <c r="C41" s="1438"/>
      <c r="D41" s="1438"/>
      <c r="E41" s="1438"/>
      <c r="F41" s="1438"/>
      <c r="G41" s="1438"/>
      <c r="H41" s="1438"/>
      <c r="I41" s="1438"/>
      <c r="J41" s="1438"/>
      <c r="K41" s="1438"/>
      <c r="L41" s="1438"/>
      <c r="M41" s="1438"/>
      <c r="N41" s="1438"/>
      <c r="O41" s="1438"/>
      <c r="P41" s="1438"/>
      <c r="Q41" s="1439"/>
      <c r="R41" s="1457"/>
      <c r="S41" s="1457"/>
      <c r="T41" s="1457"/>
      <c r="U41" s="1457"/>
      <c r="V41" s="1457"/>
      <c r="W41" s="1457"/>
      <c r="X41" s="1457"/>
      <c r="Y41" s="1457"/>
      <c r="Z41" s="1457"/>
      <c r="AA41" s="1457"/>
      <c r="AB41" s="1457"/>
      <c r="AC41" s="1457"/>
      <c r="AD41" s="1375" t="s">
        <v>122</v>
      </c>
      <c r="AE41" s="1376"/>
      <c r="AF41" s="1376"/>
      <c r="AG41" s="1376"/>
      <c r="AH41" s="1376"/>
      <c r="AI41" s="1376"/>
      <c r="AJ41" s="1384" t="s">
        <v>350</v>
      </c>
      <c r="AK41" s="1384"/>
      <c r="AL41" s="1384"/>
      <c r="AM41" s="1378" t="s">
        <v>227</v>
      </c>
      <c r="AN41" s="1378"/>
      <c r="AO41" s="1378"/>
      <c r="AP41" s="1379"/>
      <c r="AQ41" s="1417">
        <v>0</v>
      </c>
      <c r="AR41" s="1418"/>
      <c r="AS41" s="1418"/>
      <c r="AT41" s="1418"/>
      <c r="AU41" s="1418"/>
      <c r="AV41" s="1418"/>
      <c r="AW41" s="1418"/>
      <c r="AX41" s="1418"/>
      <c r="AY41" s="1418"/>
      <c r="AZ41" s="1418"/>
      <c r="BA41" s="1418"/>
      <c r="BB41" s="1419"/>
      <c r="BC41" s="291" t="s">
        <v>55</v>
      </c>
      <c r="BD41" s="1418">
        <v>0</v>
      </c>
      <c r="BE41" s="1418"/>
      <c r="BF41" s="1418"/>
      <c r="BG41" s="1418"/>
      <c r="BH41" s="1418"/>
      <c r="BI41" s="1418"/>
      <c r="BJ41" s="1418"/>
      <c r="BK41" s="1418"/>
      <c r="BL41" s="1418"/>
      <c r="BM41" s="1418"/>
      <c r="BN41" s="292" t="s">
        <v>56</v>
      </c>
      <c r="BO41" s="1453">
        <v>0</v>
      </c>
      <c r="BP41" s="1418"/>
      <c r="BQ41" s="1418"/>
      <c r="BR41" s="1418"/>
      <c r="BS41" s="1418"/>
      <c r="BT41" s="1418"/>
      <c r="BU41" s="1418"/>
      <c r="BV41" s="1418"/>
      <c r="BW41" s="1418"/>
      <c r="BX41" s="1418"/>
      <c r="BY41" s="1418"/>
      <c r="BZ41" s="1419"/>
      <c r="CA41" s="294"/>
      <c r="CB41" s="296"/>
      <c r="CC41" s="291" t="s">
        <v>55</v>
      </c>
      <c r="CD41" s="1418">
        <v>0</v>
      </c>
      <c r="CE41" s="1418"/>
      <c r="CF41" s="1418"/>
      <c r="CG41" s="1418"/>
      <c r="CH41" s="1418"/>
      <c r="CI41" s="1418"/>
      <c r="CJ41" s="1418"/>
      <c r="CK41" s="1418"/>
      <c r="CL41" s="1418"/>
      <c r="CM41" s="1418"/>
      <c r="CN41" s="292" t="s">
        <v>56</v>
      </c>
      <c r="CO41" s="1453">
        <v>0</v>
      </c>
      <c r="CP41" s="1418"/>
      <c r="CQ41" s="1418"/>
      <c r="CR41" s="1418"/>
      <c r="CS41" s="1418"/>
      <c r="CT41" s="1418"/>
      <c r="CU41" s="1418"/>
      <c r="CV41" s="1418"/>
      <c r="CW41" s="1418"/>
      <c r="CX41" s="1418"/>
      <c r="CY41" s="1418"/>
      <c r="CZ41" s="1419"/>
      <c r="DA41" s="293"/>
      <c r="DB41" s="296"/>
      <c r="DC41" s="291" t="s">
        <v>55</v>
      </c>
      <c r="DD41" s="1418">
        <v>0</v>
      </c>
      <c r="DE41" s="1418"/>
      <c r="DF41" s="1418"/>
      <c r="DG41" s="1418"/>
      <c r="DH41" s="1418"/>
      <c r="DI41" s="1418"/>
      <c r="DJ41" s="1418"/>
      <c r="DK41" s="1418"/>
      <c r="DL41" s="1418"/>
      <c r="DM41" s="1418"/>
      <c r="DN41" s="292" t="s">
        <v>56</v>
      </c>
      <c r="DO41" s="1359">
        <v>0</v>
      </c>
      <c r="DP41" s="1359"/>
      <c r="DQ41" s="1359"/>
      <c r="DR41" s="1359"/>
      <c r="DS41" s="1359"/>
      <c r="DT41" s="1359"/>
      <c r="DU41" s="1359"/>
      <c r="DV41" s="1359"/>
      <c r="DW41" s="1359"/>
      <c r="DX41" s="1359"/>
      <c r="DY41" s="1359"/>
      <c r="DZ41" s="1359"/>
      <c r="EA41" s="1458">
        <v>0</v>
      </c>
      <c r="EB41" s="1458"/>
      <c r="EC41" s="1458"/>
      <c r="ED41" s="1458"/>
      <c r="EE41" s="1458"/>
      <c r="EF41" s="1458"/>
      <c r="EG41" s="1458"/>
      <c r="EH41" s="1458"/>
      <c r="EI41" s="1458"/>
      <c r="EJ41" s="1458"/>
      <c r="EK41" s="1458"/>
      <c r="EL41" s="1458"/>
      <c r="EM41" s="1359">
        <v>0</v>
      </c>
      <c r="EN41" s="1359"/>
      <c r="EO41" s="1359"/>
      <c r="EP41" s="1359"/>
      <c r="EQ41" s="1359"/>
      <c r="ER41" s="1359"/>
      <c r="ES41" s="1359"/>
      <c r="ET41" s="1359"/>
      <c r="EU41" s="1359"/>
      <c r="EV41" s="1359"/>
      <c r="EW41" s="1359"/>
      <c r="EX41" s="1359"/>
      <c r="EY41" s="291" t="s">
        <v>55</v>
      </c>
      <c r="EZ41" s="1357">
        <v>0</v>
      </c>
      <c r="FA41" s="1357"/>
      <c r="FB41" s="1357"/>
      <c r="FC41" s="1357"/>
      <c r="FD41" s="1357"/>
      <c r="FE41" s="1357"/>
      <c r="FF41" s="1357"/>
      <c r="FG41" s="1357"/>
      <c r="FH41" s="1357"/>
      <c r="FI41" s="1357"/>
      <c r="FJ41" s="295" t="s">
        <v>56</v>
      </c>
    </row>
    <row r="42" spans="1:166" ht="15" customHeight="1">
      <c r="A42" s="1454"/>
      <c r="B42" s="1455"/>
      <c r="C42" s="1455"/>
      <c r="D42" s="1455"/>
      <c r="E42" s="1455"/>
      <c r="F42" s="1455"/>
      <c r="G42" s="1455"/>
      <c r="H42" s="1455"/>
      <c r="I42" s="1455"/>
      <c r="J42" s="1455"/>
      <c r="K42" s="1455"/>
      <c r="L42" s="1455"/>
      <c r="M42" s="1455"/>
      <c r="N42" s="1455"/>
      <c r="O42" s="1455"/>
      <c r="P42" s="1455"/>
      <c r="Q42" s="1456"/>
      <c r="R42" s="1457"/>
      <c r="S42" s="1457"/>
      <c r="T42" s="1457"/>
      <c r="U42" s="1457"/>
      <c r="V42" s="1457"/>
      <c r="W42" s="1457"/>
      <c r="X42" s="1457"/>
      <c r="Y42" s="1457"/>
      <c r="Z42" s="1457"/>
      <c r="AA42" s="1457"/>
      <c r="AB42" s="1457"/>
      <c r="AC42" s="1457"/>
      <c r="AD42" s="1375" t="s">
        <v>122</v>
      </c>
      <c r="AE42" s="1376"/>
      <c r="AF42" s="1376"/>
      <c r="AG42" s="1376"/>
      <c r="AH42" s="1376"/>
      <c r="AI42" s="1376"/>
      <c r="AJ42" s="1384" t="s">
        <v>352</v>
      </c>
      <c r="AK42" s="1384"/>
      <c r="AL42" s="1384"/>
      <c r="AM42" s="1378" t="s">
        <v>226</v>
      </c>
      <c r="AN42" s="1378"/>
      <c r="AO42" s="1378"/>
      <c r="AP42" s="1379"/>
      <c r="AQ42" s="1417">
        <v>0</v>
      </c>
      <c r="AR42" s="1418"/>
      <c r="AS42" s="1418"/>
      <c r="AT42" s="1418"/>
      <c r="AU42" s="1418"/>
      <c r="AV42" s="1418"/>
      <c r="AW42" s="1418"/>
      <c r="AX42" s="1418"/>
      <c r="AY42" s="1418"/>
      <c r="AZ42" s="1418"/>
      <c r="BA42" s="1418"/>
      <c r="BB42" s="1419"/>
      <c r="BC42" s="291" t="s">
        <v>55</v>
      </c>
      <c r="BD42" s="1418">
        <v>0</v>
      </c>
      <c r="BE42" s="1418"/>
      <c r="BF42" s="1418"/>
      <c r="BG42" s="1418"/>
      <c r="BH42" s="1418"/>
      <c r="BI42" s="1418"/>
      <c r="BJ42" s="1418"/>
      <c r="BK42" s="1418"/>
      <c r="BL42" s="1418"/>
      <c r="BM42" s="1418"/>
      <c r="BN42" s="292" t="s">
        <v>56</v>
      </c>
      <c r="BO42" s="1453">
        <v>0</v>
      </c>
      <c r="BP42" s="1418"/>
      <c r="BQ42" s="1418"/>
      <c r="BR42" s="1418"/>
      <c r="BS42" s="1418"/>
      <c r="BT42" s="1418"/>
      <c r="BU42" s="1418"/>
      <c r="BV42" s="1418"/>
      <c r="BW42" s="1418"/>
      <c r="BX42" s="1418"/>
      <c r="BY42" s="1418"/>
      <c r="BZ42" s="1419"/>
      <c r="CA42" s="297"/>
      <c r="CB42" s="296"/>
      <c r="CC42" s="291" t="s">
        <v>55</v>
      </c>
      <c r="CD42" s="1418">
        <v>0</v>
      </c>
      <c r="CE42" s="1418"/>
      <c r="CF42" s="1418"/>
      <c r="CG42" s="1418"/>
      <c r="CH42" s="1418"/>
      <c r="CI42" s="1418"/>
      <c r="CJ42" s="1418"/>
      <c r="CK42" s="1418"/>
      <c r="CL42" s="1418"/>
      <c r="CM42" s="1418"/>
      <c r="CN42" s="292" t="s">
        <v>56</v>
      </c>
      <c r="CO42" s="1453">
        <v>0</v>
      </c>
      <c r="CP42" s="1418"/>
      <c r="CQ42" s="1418"/>
      <c r="CR42" s="1418"/>
      <c r="CS42" s="1418"/>
      <c r="CT42" s="1418"/>
      <c r="CU42" s="1418"/>
      <c r="CV42" s="1418"/>
      <c r="CW42" s="1418"/>
      <c r="CX42" s="1418"/>
      <c r="CY42" s="1418"/>
      <c r="CZ42" s="1419"/>
      <c r="DA42" s="293"/>
      <c r="DB42" s="296"/>
      <c r="DC42" s="291" t="s">
        <v>55</v>
      </c>
      <c r="DD42" s="1418">
        <v>0</v>
      </c>
      <c r="DE42" s="1418"/>
      <c r="DF42" s="1418"/>
      <c r="DG42" s="1418"/>
      <c r="DH42" s="1418"/>
      <c r="DI42" s="1418"/>
      <c r="DJ42" s="1418"/>
      <c r="DK42" s="1418"/>
      <c r="DL42" s="1418"/>
      <c r="DM42" s="1418"/>
      <c r="DN42" s="292" t="s">
        <v>56</v>
      </c>
      <c r="DO42" s="1359">
        <v>0</v>
      </c>
      <c r="DP42" s="1359"/>
      <c r="DQ42" s="1359"/>
      <c r="DR42" s="1359"/>
      <c r="DS42" s="1359"/>
      <c r="DT42" s="1359"/>
      <c r="DU42" s="1359"/>
      <c r="DV42" s="1359"/>
      <c r="DW42" s="1359"/>
      <c r="DX42" s="1359"/>
      <c r="DY42" s="1359"/>
      <c r="DZ42" s="1359"/>
      <c r="EA42" s="1420">
        <v>0</v>
      </c>
      <c r="EB42" s="1420"/>
      <c r="EC42" s="1420"/>
      <c r="ED42" s="1420"/>
      <c r="EE42" s="1420"/>
      <c r="EF42" s="1420"/>
      <c r="EG42" s="1420"/>
      <c r="EH42" s="1420"/>
      <c r="EI42" s="1420"/>
      <c r="EJ42" s="1420"/>
      <c r="EK42" s="1420"/>
      <c r="EL42" s="1420"/>
      <c r="EM42" s="1359">
        <v>0</v>
      </c>
      <c r="EN42" s="1359"/>
      <c r="EO42" s="1359"/>
      <c r="EP42" s="1359"/>
      <c r="EQ42" s="1359"/>
      <c r="ER42" s="1359"/>
      <c r="ES42" s="1359"/>
      <c r="ET42" s="1359"/>
      <c r="EU42" s="1359"/>
      <c r="EV42" s="1359"/>
      <c r="EW42" s="1359"/>
      <c r="EX42" s="1359"/>
      <c r="EY42" s="291" t="s">
        <v>55</v>
      </c>
      <c r="EZ42" s="1357">
        <v>0</v>
      </c>
      <c r="FA42" s="1357"/>
      <c r="FB42" s="1357"/>
      <c r="FC42" s="1357"/>
      <c r="FD42" s="1357"/>
      <c r="FE42" s="1357"/>
      <c r="FF42" s="1357"/>
      <c r="FG42" s="1357"/>
      <c r="FH42" s="1357"/>
      <c r="FI42" s="1357"/>
      <c r="FJ42" s="295" t="s">
        <v>56</v>
      </c>
    </row>
    <row r="43" spans="1:166" ht="15" customHeight="1">
      <c r="A43" s="1437" t="s">
        <v>255</v>
      </c>
      <c r="B43" s="1438"/>
      <c r="C43" s="1438"/>
      <c r="D43" s="1438"/>
      <c r="E43" s="1438"/>
      <c r="F43" s="1438"/>
      <c r="G43" s="1438"/>
      <c r="H43" s="1438"/>
      <c r="I43" s="1438"/>
      <c r="J43" s="1438"/>
      <c r="K43" s="1438"/>
      <c r="L43" s="1438"/>
      <c r="M43" s="1438"/>
      <c r="N43" s="1438"/>
      <c r="O43" s="1438"/>
      <c r="P43" s="1438"/>
      <c r="Q43" s="1439"/>
      <c r="R43" s="1457"/>
      <c r="S43" s="1457"/>
      <c r="T43" s="1457"/>
      <c r="U43" s="1457"/>
      <c r="V43" s="1457"/>
      <c r="W43" s="1457"/>
      <c r="X43" s="1457"/>
      <c r="Y43" s="1457"/>
      <c r="Z43" s="1457"/>
      <c r="AA43" s="1457"/>
      <c r="AB43" s="1457"/>
      <c r="AC43" s="1457"/>
      <c r="AD43" s="1375" t="s">
        <v>122</v>
      </c>
      <c r="AE43" s="1376"/>
      <c r="AF43" s="1376"/>
      <c r="AG43" s="1376"/>
      <c r="AH43" s="1376"/>
      <c r="AI43" s="1376"/>
      <c r="AJ43" s="1384" t="s">
        <v>350</v>
      </c>
      <c r="AK43" s="1384"/>
      <c r="AL43" s="1384"/>
      <c r="AM43" s="1378" t="s">
        <v>227</v>
      </c>
      <c r="AN43" s="1378"/>
      <c r="AO43" s="1378"/>
      <c r="AP43" s="1379"/>
      <c r="AQ43" s="1417">
        <v>0</v>
      </c>
      <c r="AR43" s="1418"/>
      <c r="AS43" s="1418"/>
      <c r="AT43" s="1418"/>
      <c r="AU43" s="1418"/>
      <c r="AV43" s="1418"/>
      <c r="AW43" s="1418"/>
      <c r="AX43" s="1418"/>
      <c r="AY43" s="1418"/>
      <c r="AZ43" s="1418"/>
      <c r="BA43" s="1418"/>
      <c r="BB43" s="1419"/>
      <c r="BC43" s="291" t="s">
        <v>55</v>
      </c>
      <c r="BD43" s="1418">
        <v>0</v>
      </c>
      <c r="BE43" s="1418"/>
      <c r="BF43" s="1418"/>
      <c r="BG43" s="1418"/>
      <c r="BH43" s="1418"/>
      <c r="BI43" s="1418"/>
      <c r="BJ43" s="1418"/>
      <c r="BK43" s="1418"/>
      <c r="BL43" s="1418"/>
      <c r="BM43" s="1418"/>
      <c r="BN43" s="292" t="s">
        <v>56</v>
      </c>
      <c r="BO43" s="1453">
        <v>0</v>
      </c>
      <c r="BP43" s="1418"/>
      <c r="BQ43" s="1418"/>
      <c r="BR43" s="1418"/>
      <c r="BS43" s="1418"/>
      <c r="BT43" s="1418"/>
      <c r="BU43" s="1418"/>
      <c r="BV43" s="1418"/>
      <c r="BW43" s="1418"/>
      <c r="BX43" s="1418"/>
      <c r="BY43" s="1418"/>
      <c r="BZ43" s="1419"/>
      <c r="CA43" s="293"/>
      <c r="CB43" s="296"/>
      <c r="CC43" s="291" t="s">
        <v>55</v>
      </c>
      <c r="CD43" s="1418">
        <v>0</v>
      </c>
      <c r="CE43" s="1418"/>
      <c r="CF43" s="1418"/>
      <c r="CG43" s="1418"/>
      <c r="CH43" s="1418"/>
      <c r="CI43" s="1418"/>
      <c r="CJ43" s="1418"/>
      <c r="CK43" s="1418"/>
      <c r="CL43" s="1418"/>
      <c r="CM43" s="1418"/>
      <c r="CN43" s="292" t="s">
        <v>56</v>
      </c>
      <c r="CO43" s="1453">
        <v>0</v>
      </c>
      <c r="CP43" s="1418"/>
      <c r="CQ43" s="1418"/>
      <c r="CR43" s="1418"/>
      <c r="CS43" s="1418"/>
      <c r="CT43" s="1418"/>
      <c r="CU43" s="1418"/>
      <c r="CV43" s="1418"/>
      <c r="CW43" s="1418"/>
      <c r="CX43" s="1418"/>
      <c r="CY43" s="1418"/>
      <c r="CZ43" s="1419"/>
      <c r="DA43" s="293"/>
      <c r="DB43" s="296"/>
      <c r="DC43" s="291" t="s">
        <v>55</v>
      </c>
      <c r="DD43" s="1418">
        <v>0</v>
      </c>
      <c r="DE43" s="1418"/>
      <c r="DF43" s="1418"/>
      <c r="DG43" s="1418"/>
      <c r="DH43" s="1418"/>
      <c r="DI43" s="1418"/>
      <c r="DJ43" s="1418"/>
      <c r="DK43" s="1418"/>
      <c r="DL43" s="1418"/>
      <c r="DM43" s="1418"/>
      <c r="DN43" s="292" t="s">
        <v>56</v>
      </c>
      <c r="DO43" s="1359">
        <v>0</v>
      </c>
      <c r="DP43" s="1359"/>
      <c r="DQ43" s="1359"/>
      <c r="DR43" s="1359"/>
      <c r="DS43" s="1359"/>
      <c r="DT43" s="1359"/>
      <c r="DU43" s="1359"/>
      <c r="DV43" s="1359"/>
      <c r="DW43" s="1359"/>
      <c r="DX43" s="1359"/>
      <c r="DY43" s="1359"/>
      <c r="DZ43" s="1359"/>
      <c r="EA43" s="1389">
        <v>0</v>
      </c>
      <c r="EB43" s="1389"/>
      <c r="EC43" s="1389"/>
      <c r="ED43" s="1389"/>
      <c r="EE43" s="1389"/>
      <c r="EF43" s="1389"/>
      <c r="EG43" s="1389"/>
      <c r="EH43" s="1389"/>
      <c r="EI43" s="1389"/>
      <c r="EJ43" s="1389"/>
      <c r="EK43" s="1389"/>
      <c r="EL43" s="1389"/>
      <c r="EM43" s="1359">
        <v>0</v>
      </c>
      <c r="EN43" s="1359"/>
      <c r="EO43" s="1359"/>
      <c r="EP43" s="1359"/>
      <c r="EQ43" s="1359"/>
      <c r="ER43" s="1359"/>
      <c r="ES43" s="1359"/>
      <c r="ET43" s="1359"/>
      <c r="EU43" s="1359"/>
      <c r="EV43" s="1359"/>
      <c r="EW43" s="1359"/>
      <c r="EX43" s="1359"/>
      <c r="EY43" s="291" t="s">
        <v>55</v>
      </c>
      <c r="EZ43" s="1357">
        <v>0</v>
      </c>
      <c r="FA43" s="1357"/>
      <c r="FB43" s="1357"/>
      <c r="FC43" s="1357"/>
      <c r="FD43" s="1357"/>
      <c r="FE43" s="1357"/>
      <c r="FF43" s="1357"/>
      <c r="FG43" s="1357"/>
      <c r="FH43" s="1357"/>
      <c r="FI43" s="1357"/>
      <c r="FJ43" s="295" t="s">
        <v>56</v>
      </c>
    </row>
    <row r="44" spans="1:166" s="279" customFormat="1" ht="27.95" customHeight="1" thickBot="1">
      <c r="A44" s="1468" t="s">
        <v>229</v>
      </c>
      <c r="B44" s="1469"/>
      <c r="C44" s="1469"/>
      <c r="D44" s="1469"/>
      <c r="E44" s="1469"/>
      <c r="F44" s="1469"/>
      <c r="G44" s="1469"/>
      <c r="H44" s="1469"/>
      <c r="I44" s="1469"/>
      <c r="J44" s="1469"/>
      <c r="K44" s="1469"/>
      <c r="L44" s="1469"/>
      <c r="M44" s="1469"/>
      <c r="N44" s="1469"/>
      <c r="O44" s="1469"/>
      <c r="P44" s="1469"/>
      <c r="Q44" s="1470"/>
      <c r="R44" s="1471"/>
      <c r="S44" s="1472"/>
      <c r="T44" s="1472"/>
      <c r="U44" s="1472"/>
      <c r="V44" s="1472"/>
      <c r="W44" s="1472"/>
      <c r="X44" s="1472"/>
      <c r="Y44" s="1472"/>
      <c r="Z44" s="1472"/>
      <c r="AA44" s="1472"/>
      <c r="AB44" s="1472"/>
      <c r="AC44" s="1472"/>
      <c r="AD44" s="1473"/>
      <c r="AE44" s="1474"/>
      <c r="AF44" s="1474"/>
      <c r="AG44" s="1474"/>
      <c r="AH44" s="1474"/>
      <c r="AI44" s="1474"/>
      <c r="AJ44" s="1474"/>
      <c r="AK44" s="1474"/>
      <c r="AL44" s="1474"/>
      <c r="AM44" s="1474"/>
      <c r="AN44" s="1474"/>
      <c r="AO44" s="1474"/>
      <c r="AP44" s="1475"/>
      <c r="AQ44" s="1476">
        <v>0</v>
      </c>
      <c r="AR44" s="1477"/>
      <c r="AS44" s="1477"/>
      <c r="AT44" s="1477"/>
      <c r="AU44" s="1477"/>
      <c r="AV44" s="1477"/>
      <c r="AW44" s="1477"/>
      <c r="AX44" s="1477"/>
      <c r="AY44" s="1477"/>
      <c r="AZ44" s="1477"/>
      <c r="BA44" s="1477"/>
      <c r="BB44" s="1478"/>
      <c r="BC44" s="1477">
        <v>0</v>
      </c>
      <c r="BD44" s="1477"/>
      <c r="BE44" s="1477"/>
      <c r="BF44" s="1477"/>
      <c r="BG44" s="1477"/>
      <c r="BH44" s="1477"/>
      <c r="BI44" s="1477"/>
      <c r="BJ44" s="1477"/>
      <c r="BK44" s="1477"/>
      <c r="BL44" s="1477"/>
      <c r="BM44" s="1477"/>
      <c r="BN44" s="1477"/>
      <c r="BO44" s="1479">
        <v>0</v>
      </c>
      <c r="BP44" s="1477"/>
      <c r="BQ44" s="1477"/>
      <c r="BR44" s="1477"/>
      <c r="BS44" s="1477"/>
      <c r="BT44" s="1477"/>
      <c r="BU44" s="1477"/>
      <c r="BV44" s="1477"/>
      <c r="BW44" s="1477"/>
      <c r="BX44" s="1477"/>
      <c r="BY44" s="1477"/>
      <c r="BZ44" s="1478"/>
      <c r="CA44" s="298"/>
      <c r="CB44" s="299"/>
      <c r="CC44" s="1477">
        <v>0</v>
      </c>
      <c r="CD44" s="1477"/>
      <c r="CE44" s="1477"/>
      <c r="CF44" s="1477"/>
      <c r="CG44" s="1477"/>
      <c r="CH44" s="1477"/>
      <c r="CI44" s="1477"/>
      <c r="CJ44" s="1477"/>
      <c r="CK44" s="1477"/>
      <c r="CL44" s="1477"/>
      <c r="CM44" s="1477"/>
      <c r="CN44" s="1478"/>
      <c r="CO44" s="1479">
        <v>0</v>
      </c>
      <c r="CP44" s="1477"/>
      <c r="CQ44" s="1477"/>
      <c r="CR44" s="1477"/>
      <c r="CS44" s="1477"/>
      <c r="CT44" s="1477"/>
      <c r="CU44" s="1477"/>
      <c r="CV44" s="1477"/>
      <c r="CW44" s="1477"/>
      <c r="CX44" s="1477"/>
      <c r="CY44" s="1477"/>
      <c r="CZ44" s="1478"/>
      <c r="DA44" s="298"/>
      <c r="DB44" s="299"/>
      <c r="DC44" s="1477">
        <v>0</v>
      </c>
      <c r="DD44" s="1477"/>
      <c r="DE44" s="1477"/>
      <c r="DF44" s="1477"/>
      <c r="DG44" s="1477"/>
      <c r="DH44" s="1477"/>
      <c r="DI44" s="1477"/>
      <c r="DJ44" s="1477"/>
      <c r="DK44" s="1477"/>
      <c r="DL44" s="1477"/>
      <c r="DM44" s="1477"/>
      <c r="DN44" s="1477"/>
      <c r="DO44" s="1463">
        <v>0</v>
      </c>
      <c r="DP44" s="1463"/>
      <c r="DQ44" s="1463"/>
      <c r="DR44" s="1463"/>
      <c r="DS44" s="1463"/>
      <c r="DT44" s="1463"/>
      <c r="DU44" s="1463"/>
      <c r="DV44" s="1463"/>
      <c r="DW44" s="1463"/>
      <c r="DX44" s="1463"/>
      <c r="DY44" s="1463"/>
      <c r="DZ44" s="1463"/>
      <c r="EA44" s="1463">
        <v>0</v>
      </c>
      <c r="EB44" s="1463"/>
      <c r="EC44" s="1463"/>
      <c r="ED44" s="1463"/>
      <c r="EE44" s="1463"/>
      <c r="EF44" s="1463"/>
      <c r="EG44" s="1463"/>
      <c r="EH44" s="1463"/>
      <c r="EI44" s="1463"/>
      <c r="EJ44" s="1463"/>
      <c r="EK44" s="1463"/>
      <c r="EL44" s="1463"/>
      <c r="EM44" s="1464">
        <v>0</v>
      </c>
      <c r="EN44" s="1465"/>
      <c r="EO44" s="1465"/>
      <c r="EP44" s="1465"/>
      <c r="EQ44" s="1465"/>
      <c r="ER44" s="1465"/>
      <c r="ES44" s="1465"/>
      <c r="ET44" s="1465"/>
      <c r="EU44" s="1465"/>
      <c r="EV44" s="1465"/>
      <c r="EW44" s="1465"/>
      <c r="EX44" s="1466"/>
      <c r="EY44" s="1464">
        <v>0</v>
      </c>
      <c r="EZ44" s="1465"/>
      <c r="FA44" s="1465"/>
      <c r="FB44" s="1465"/>
      <c r="FC44" s="1465"/>
      <c r="FD44" s="1465"/>
      <c r="FE44" s="1465"/>
      <c r="FF44" s="1465"/>
      <c r="FG44" s="1465"/>
      <c r="FH44" s="1465"/>
      <c r="FI44" s="1465"/>
      <c r="FJ44" s="1467"/>
    </row>
  </sheetData>
  <mergeCells count="522">
    <mergeCell ref="DO44:DZ44"/>
    <mergeCell ref="EA44:EL44"/>
    <mergeCell ref="EM44:EX44"/>
    <mergeCell ref="EY44:FJ44"/>
    <mergeCell ref="EZ43:FI43"/>
    <mergeCell ref="A44:Q44"/>
    <mergeCell ref="R44:AC44"/>
    <mergeCell ref="AD44:AP44"/>
    <mergeCell ref="AQ44:BB44"/>
    <mergeCell ref="BC44:BN44"/>
    <mergeCell ref="BO44:BZ44"/>
    <mergeCell ref="CC44:CN44"/>
    <mergeCell ref="CO44:CZ44"/>
    <mergeCell ref="DC44:DN44"/>
    <mergeCell ref="CD43:CM43"/>
    <mergeCell ref="CO43:CZ43"/>
    <mergeCell ref="DD43:DM43"/>
    <mergeCell ref="DO43:DZ43"/>
    <mergeCell ref="EA43:EL43"/>
    <mergeCell ref="EM43:EX43"/>
    <mergeCell ref="EM42:EX42"/>
    <mergeCell ref="EZ42:FI42"/>
    <mergeCell ref="A43:Q43"/>
    <mergeCell ref="R43:AC43"/>
    <mergeCell ref="AD43:AI43"/>
    <mergeCell ref="AJ43:AL43"/>
    <mergeCell ref="AM43:AP43"/>
    <mergeCell ref="AQ43:BB43"/>
    <mergeCell ref="BD43:BM43"/>
    <mergeCell ref="BO43:BZ43"/>
    <mergeCell ref="BO42:BZ42"/>
    <mergeCell ref="CD42:CM42"/>
    <mergeCell ref="CO42:CZ42"/>
    <mergeCell ref="DD42:DM42"/>
    <mergeCell ref="DO42:DZ42"/>
    <mergeCell ref="EA42:EL42"/>
    <mergeCell ref="A42:Q42"/>
    <mergeCell ref="R42:AC42"/>
    <mergeCell ref="AD42:AI42"/>
    <mergeCell ref="AJ42:AL42"/>
    <mergeCell ref="AM42:AP42"/>
    <mergeCell ref="AQ42:BB42"/>
    <mergeCell ref="BD42:BM42"/>
    <mergeCell ref="BD41:BM41"/>
    <mergeCell ref="BO41:BZ41"/>
    <mergeCell ref="EM40:EX40"/>
    <mergeCell ref="EZ40:FI40"/>
    <mergeCell ref="A41:Q41"/>
    <mergeCell ref="R41:AC41"/>
    <mergeCell ref="AD41:AI41"/>
    <mergeCell ref="AJ41:AL41"/>
    <mergeCell ref="AM41:AP41"/>
    <mergeCell ref="AQ41:BB41"/>
    <mergeCell ref="AQ40:BB40"/>
    <mergeCell ref="BD40:BM40"/>
    <mergeCell ref="BO40:BZ40"/>
    <mergeCell ref="CD40:CM40"/>
    <mergeCell ref="CO40:CZ40"/>
    <mergeCell ref="DD40:DM40"/>
    <mergeCell ref="EA41:EL41"/>
    <mergeCell ref="EM41:EX41"/>
    <mergeCell ref="EZ41:FI41"/>
    <mergeCell ref="CD41:CM41"/>
    <mergeCell ref="CO41:CZ41"/>
    <mergeCell ref="DD41:DM41"/>
    <mergeCell ref="DO41:DZ41"/>
    <mergeCell ref="EA38:EL39"/>
    <mergeCell ref="EM38:EX39"/>
    <mergeCell ref="EY38:EY39"/>
    <mergeCell ref="EZ38:FI39"/>
    <mergeCell ref="FJ38:FJ39"/>
    <mergeCell ref="A40:Q40"/>
    <mergeCell ref="R40:AC40"/>
    <mergeCell ref="AD40:AI40"/>
    <mergeCell ref="AJ40:AL40"/>
    <mergeCell ref="AM40:AP40"/>
    <mergeCell ref="DA38:DA39"/>
    <mergeCell ref="DB38:DB39"/>
    <mergeCell ref="DC38:DC39"/>
    <mergeCell ref="DD38:DM39"/>
    <mergeCell ref="DN38:DN39"/>
    <mergeCell ref="DO38:DZ39"/>
    <mergeCell ref="CA38:CA39"/>
    <mergeCell ref="CB38:CB39"/>
    <mergeCell ref="CC38:CC39"/>
    <mergeCell ref="CD38:CM39"/>
    <mergeCell ref="CN38:CN39"/>
    <mergeCell ref="CO38:CZ39"/>
    <mergeCell ref="DO40:DZ40"/>
    <mergeCell ref="EA40:EL40"/>
    <mergeCell ref="FJ36:FJ37"/>
    <mergeCell ref="R38:AC39"/>
    <mergeCell ref="AD38:AI38"/>
    <mergeCell ref="AJ38:AL38"/>
    <mergeCell ref="AM38:AP38"/>
    <mergeCell ref="AQ38:BB39"/>
    <mergeCell ref="BC38:BC39"/>
    <mergeCell ref="BD38:BM39"/>
    <mergeCell ref="BN38:BN39"/>
    <mergeCell ref="BO38:BZ39"/>
    <mergeCell ref="DN36:DN37"/>
    <mergeCell ref="DO36:DZ37"/>
    <mergeCell ref="EA36:EL37"/>
    <mergeCell ref="EM36:EX37"/>
    <mergeCell ref="EY36:EY37"/>
    <mergeCell ref="EZ36:FI37"/>
    <mergeCell ref="CN36:CN37"/>
    <mergeCell ref="CO36:CZ37"/>
    <mergeCell ref="DA36:DA37"/>
    <mergeCell ref="DB36:DB37"/>
    <mergeCell ref="DC36:DC37"/>
    <mergeCell ref="DD36:DM37"/>
    <mergeCell ref="BN36:BN37"/>
    <mergeCell ref="BO36:BZ37"/>
    <mergeCell ref="CA36:CA37"/>
    <mergeCell ref="CB36:CB37"/>
    <mergeCell ref="CC36:CC37"/>
    <mergeCell ref="CD36:CM37"/>
    <mergeCell ref="EZ34:FI35"/>
    <mergeCell ref="FJ34:FJ35"/>
    <mergeCell ref="A36:Q39"/>
    <mergeCell ref="R36:AC37"/>
    <mergeCell ref="AD36:AI36"/>
    <mergeCell ref="AJ36:AL36"/>
    <mergeCell ref="AM36:AP36"/>
    <mergeCell ref="AQ36:BB37"/>
    <mergeCell ref="BC36:BC37"/>
    <mergeCell ref="BD36:BM37"/>
    <mergeCell ref="DD34:DM35"/>
    <mergeCell ref="DN34:DN35"/>
    <mergeCell ref="DO34:DZ35"/>
    <mergeCell ref="EA34:EL35"/>
    <mergeCell ref="EM34:EX35"/>
    <mergeCell ref="EY34:EY35"/>
    <mergeCell ref="CD34:CM35"/>
    <mergeCell ref="CN34:CN35"/>
    <mergeCell ref="CO34:CZ35"/>
    <mergeCell ref="DA34:DA35"/>
    <mergeCell ref="BD34:BM35"/>
    <mergeCell ref="BN34:BN35"/>
    <mergeCell ref="BO34:BZ35"/>
    <mergeCell ref="CA34:CA35"/>
    <mergeCell ref="CB34:CB35"/>
    <mergeCell ref="CC34:CC35"/>
    <mergeCell ref="EM32:EX33"/>
    <mergeCell ref="BN32:BN33"/>
    <mergeCell ref="BO32:BZ33"/>
    <mergeCell ref="CA32:CA33"/>
    <mergeCell ref="FJ32:FJ33"/>
    <mergeCell ref="R34:AC35"/>
    <mergeCell ref="AD34:AI34"/>
    <mergeCell ref="AJ34:AL34"/>
    <mergeCell ref="AM34:AP34"/>
    <mergeCell ref="AQ34:BB35"/>
    <mergeCell ref="BC34:BC35"/>
    <mergeCell ref="DB32:DB33"/>
    <mergeCell ref="DC32:DC33"/>
    <mergeCell ref="DD32:DM33"/>
    <mergeCell ref="DN32:DN33"/>
    <mergeCell ref="DO32:DZ33"/>
    <mergeCell ref="EA32:EL33"/>
    <mergeCell ref="CB32:CB33"/>
    <mergeCell ref="CC32:CC33"/>
    <mergeCell ref="CD32:CM33"/>
    <mergeCell ref="CN32:CN33"/>
    <mergeCell ref="CO32:CZ33"/>
    <mergeCell ref="DA32:DA33"/>
    <mergeCell ref="AQ32:BB33"/>
    <mergeCell ref="BC32:BC33"/>
    <mergeCell ref="BD32:BM33"/>
    <mergeCell ref="DB34:DB35"/>
    <mergeCell ref="DC34:DC35"/>
    <mergeCell ref="EA30:EL31"/>
    <mergeCell ref="EM30:EX31"/>
    <mergeCell ref="EY30:EY31"/>
    <mergeCell ref="EZ30:FI31"/>
    <mergeCell ref="FJ30:FJ31"/>
    <mergeCell ref="A32:Q35"/>
    <mergeCell ref="R32:AC33"/>
    <mergeCell ref="AD32:AI32"/>
    <mergeCell ref="AJ32:AL32"/>
    <mergeCell ref="AM32:AP32"/>
    <mergeCell ref="DA30:DA31"/>
    <mergeCell ref="DB30:DB31"/>
    <mergeCell ref="DC30:DC31"/>
    <mergeCell ref="DD30:DM31"/>
    <mergeCell ref="DN30:DN31"/>
    <mergeCell ref="DO30:DZ31"/>
    <mergeCell ref="CA30:CA31"/>
    <mergeCell ref="CB30:CB31"/>
    <mergeCell ref="CC30:CC31"/>
    <mergeCell ref="CD30:CM31"/>
    <mergeCell ref="CN30:CN31"/>
    <mergeCell ref="CO30:CZ31"/>
    <mergeCell ref="EY32:EY33"/>
    <mergeCell ref="EZ32:FI33"/>
    <mergeCell ref="FJ28:FJ29"/>
    <mergeCell ref="R30:AC31"/>
    <mergeCell ref="AD30:AI30"/>
    <mergeCell ref="AJ30:AL30"/>
    <mergeCell ref="AM30:AP30"/>
    <mergeCell ref="AQ30:BB31"/>
    <mergeCell ref="BC30:BC31"/>
    <mergeCell ref="BD30:BM31"/>
    <mergeCell ref="BN30:BN31"/>
    <mergeCell ref="BO30:BZ31"/>
    <mergeCell ref="DN28:DN29"/>
    <mergeCell ref="DO28:DZ29"/>
    <mergeCell ref="EA28:EL29"/>
    <mergeCell ref="EM28:EX29"/>
    <mergeCell ref="EY28:EY29"/>
    <mergeCell ref="EZ28:FI29"/>
    <mergeCell ref="CN28:CN29"/>
    <mergeCell ref="CO28:CZ29"/>
    <mergeCell ref="DA28:DA29"/>
    <mergeCell ref="DB28:DB29"/>
    <mergeCell ref="DC28:DC29"/>
    <mergeCell ref="DD28:DM29"/>
    <mergeCell ref="BN28:BN29"/>
    <mergeCell ref="BO28:BZ29"/>
    <mergeCell ref="CA28:CA29"/>
    <mergeCell ref="CB28:CB29"/>
    <mergeCell ref="CC28:CC29"/>
    <mergeCell ref="CD28:CM29"/>
    <mergeCell ref="EZ26:FI27"/>
    <mergeCell ref="FJ26:FJ27"/>
    <mergeCell ref="A28:Q31"/>
    <mergeCell ref="R28:AC29"/>
    <mergeCell ref="AD28:AI28"/>
    <mergeCell ref="AJ28:AL28"/>
    <mergeCell ref="AM28:AP28"/>
    <mergeCell ref="AQ28:BB29"/>
    <mergeCell ref="BC28:BC29"/>
    <mergeCell ref="BD28:BM29"/>
    <mergeCell ref="DD26:DM27"/>
    <mergeCell ref="DN26:DN27"/>
    <mergeCell ref="DO26:DZ27"/>
    <mergeCell ref="EA26:EL27"/>
    <mergeCell ref="EM26:EX27"/>
    <mergeCell ref="EY26:EY27"/>
    <mergeCell ref="CD26:CM27"/>
    <mergeCell ref="CN26:CN27"/>
    <mergeCell ref="CO26:CZ27"/>
    <mergeCell ref="DA26:DA27"/>
    <mergeCell ref="DB26:DB27"/>
    <mergeCell ref="DC26:DC27"/>
    <mergeCell ref="BD26:BM27"/>
    <mergeCell ref="BN26:BN27"/>
    <mergeCell ref="BO26:BZ27"/>
    <mergeCell ref="CA26:CA27"/>
    <mergeCell ref="CB26:CB27"/>
    <mergeCell ref="CC26:CC27"/>
    <mergeCell ref="R26:AC27"/>
    <mergeCell ref="AD26:AI26"/>
    <mergeCell ref="AJ26:AL26"/>
    <mergeCell ref="AM26:AP26"/>
    <mergeCell ref="AQ26:BB27"/>
    <mergeCell ref="BC26:BC27"/>
    <mergeCell ref="DO24:DZ25"/>
    <mergeCell ref="EA24:EL25"/>
    <mergeCell ref="EM24:EX25"/>
    <mergeCell ref="EY24:EY25"/>
    <mergeCell ref="EZ24:FI25"/>
    <mergeCell ref="FJ24:FJ25"/>
    <mergeCell ref="CO24:CZ25"/>
    <mergeCell ref="DA24:DA25"/>
    <mergeCell ref="DB24:DB25"/>
    <mergeCell ref="DC24:DC25"/>
    <mergeCell ref="DD24:DM25"/>
    <mergeCell ref="DN24:DN25"/>
    <mergeCell ref="BO24:BZ25"/>
    <mergeCell ref="CA24:CA25"/>
    <mergeCell ref="CB24:CB25"/>
    <mergeCell ref="CC24:CC25"/>
    <mergeCell ref="CD24:CM25"/>
    <mergeCell ref="CN24:CN25"/>
    <mergeCell ref="FJ22:FJ23"/>
    <mergeCell ref="A24:Q27"/>
    <mergeCell ref="R24:AC25"/>
    <mergeCell ref="AD24:AI24"/>
    <mergeCell ref="AJ24:AL24"/>
    <mergeCell ref="AM24:AP24"/>
    <mergeCell ref="AQ24:BB25"/>
    <mergeCell ref="BC24:BC25"/>
    <mergeCell ref="BD24:BM25"/>
    <mergeCell ref="BN24:BN25"/>
    <mergeCell ref="DN22:DN23"/>
    <mergeCell ref="DO22:DZ23"/>
    <mergeCell ref="EA22:EL23"/>
    <mergeCell ref="EM22:EX23"/>
    <mergeCell ref="EY22:EY23"/>
    <mergeCell ref="EZ22:FI23"/>
    <mergeCell ref="CN22:CN23"/>
    <mergeCell ref="CO22:CZ23"/>
    <mergeCell ref="DA22:DA23"/>
    <mergeCell ref="DB22:DB23"/>
    <mergeCell ref="DC22:DC23"/>
    <mergeCell ref="DD22:DM23"/>
    <mergeCell ref="BN22:BN23"/>
    <mergeCell ref="BO22:BZ23"/>
    <mergeCell ref="CA22:CA23"/>
    <mergeCell ref="CB22:CB23"/>
    <mergeCell ref="CC22:CC23"/>
    <mergeCell ref="CD22:CM23"/>
    <mergeCell ref="EY20:EY21"/>
    <mergeCell ref="EZ20:FI21"/>
    <mergeCell ref="FJ20:FJ21"/>
    <mergeCell ref="R22:AC23"/>
    <mergeCell ref="AD22:AI22"/>
    <mergeCell ref="AJ22:AL22"/>
    <mergeCell ref="AM22:AP22"/>
    <mergeCell ref="AQ22:BB23"/>
    <mergeCell ref="BC22:BC23"/>
    <mergeCell ref="BD22:BM23"/>
    <mergeCell ref="DC20:DC21"/>
    <mergeCell ref="DD20:DM21"/>
    <mergeCell ref="DN20:DN21"/>
    <mergeCell ref="DO20:DZ21"/>
    <mergeCell ref="EA20:EL21"/>
    <mergeCell ref="EM20:EX21"/>
    <mergeCell ref="CC20:CC21"/>
    <mergeCell ref="CD20:CM21"/>
    <mergeCell ref="CN20:CN21"/>
    <mergeCell ref="CO20:CZ21"/>
    <mergeCell ref="DA20:DA21"/>
    <mergeCell ref="DB20:DB21"/>
    <mergeCell ref="BC20:BC21"/>
    <mergeCell ref="BD20:BM21"/>
    <mergeCell ref="BN20:BN21"/>
    <mergeCell ref="BO20:BZ21"/>
    <mergeCell ref="CA20:CA21"/>
    <mergeCell ref="CB20:CB21"/>
    <mergeCell ref="A20:Q23"/>
    <mergeCell ref="R20:AC21"/>
    <mergeCell ref="AD20:AI20"/>
    <mergeCell ref="AJ20:AL20"/>
    <mergeCell ref="AM20:AP20"/>
    <mergeCell ref="AQ20:BB21"/>
    <mergeCell ref="DO18:DZ19"/>
    <mergeCell ref="EA18:EL19"/>
    <mergeCell ref="EM18:EX19"/>
    <mergeCell ref="EY18:EY19"/>
    <mergeCell ref="EZ18:FI19"/>
    <mergeCell ref="FJ18:FJ19"/>
    <mergeCell ref="CO18:CZ19"/>
    <mergeCell ref="DA18:DA19"/>
    <mergeCell ref="DB18:DB19"/>
    <mergeCell ref="DC18:DC19"/>
    <mergeCell ref="DD18:DM19"/>
    <mergeCell ref="DN18:DN19"/>
    <mergeCell ref="BO18:BZ19"/>
    <mergeCell ref="CA18:CA19"/>
    <mergeCell ref="CB18:CB19"/>
    <mergeCell ref="CC18:CC19"/>
    <mergeCell ref="CD18:CM19"/>
    <mergeCell ref="CN18:CN19"/>
    <mergeCell ref="EZ16:FI17"/>
    <mergeCell ref="FJ16:FJ17"/>
    <mergeCell ref="R18:AC19"/>
    <mergeCell ref="AD18:AI18"/>
    <mergeCell ref="AJ18:AL18"/>
    <mergeCell ref="AM18:AP18"/>
    <mergeCell ref="AQ18:BB19"/>
    <mergeCell ref="BC18:BC19"/>
    <mergeCell ref="BD18:BM19"/>
    <mergeCell ref="BN18:BN19"/>
    <mergeCell ref="DD16:DM17"/>
    <mergeCell ref="DN16:DN17"/>
    <mergeCell ref="DO16:DZ17"/>
    <mergeCell ref="EA16:EL17"/>
    <mergeCell ref="EM16:EX17"/>
    <mergeCell ref="EY16:EY17"/>
    <mergeCell ref="CD16:CM17"/>
    <mergeCell ref="CN16:CN17"/>
    <mergeCell ref="CO16:CZ17"/>
    <mergeCell ref="DA16:DA17"/>
    <mergeCell ref="DB16:DB17"/>
    <mergeCell ref="DC16:DC17"/>
    <mergeCell ref="BD16:BM17"/>
    <mergeCell ref="BN16:BN17"/>
    <mergeCell ref="BO16:BZ17"/>
    <mergeCell ref="CA16:CA17"/>
    <mergeCell ref="CB16:CB17"/>
    <mergeCell ref="CC16:CC17"/>
    <mergeCell ref="EY14:EY15"/>
    <mergeCell ref="EZ14:FI15"/>
    <mergeCell ref="FJ14:FJ15"/>
    <mergeCell ref="A16:Q19"/>
    <mergeCell ref="R16:AC17"/>
    <mergeCell ref="AD16:AI16"/>
    <mergeCell ref="AJ16:AL16"/>
    <mergeCell ref="AM16:AP16"/>
    <mergeCell ref="AQ16:BB17"/>
    <mergeCell ref="BC16:BC17"/>
    <mergeCell ref="DC14:DC15"/>
    <mergeCell ref="DD14:DM15"/>
    <mergeCell ref="DN14:DN15"/>
    <mergeCell ref="DO14:DZ15"/>
    <mergeCell ref="EA14:EL15"/>
    <mergeCell ref="EM14:EX15"/>
    <mergeCell ref="CC14:CC15"/>
    <mergeCell ref="CD14:CM15"/>
    <mergeCell ref="CN14:CN15"/>
    <mergeCell ref="CO14:CZ15"/>
    <mergeCell ref="DA14:DA15"/>
    <mergeCell ref="DB14:DB15"/>
    <mergeCell ref="BC14:BC15"/>
    <mergeCell ref="BD14:BM15"/>
    <mergeCell ref="BN14:BN15"/>
    <mergeCell ref="BO14:BZ15"/>
    <mergeCell ref="CA14:CA15"/>
    <mergeCell ref="CB14:CB15"/>
    <mergeCell ref="A14:Q15"/>
    <mergeCell ref="R14:AC15"/>
    <mergeCell ref="AD14:AI14"/>
    <mergeCell ref="AJ14:AL14"/>
    <mergeCell ref="AM14:AP14"/>
    <mergeCell ref="AQ14:BB15"/>
    <mergeCell ref="DO12:DZ13"/>
    <mergeCell ref="EA12:EL13"/>
    <mergeCell ref="EM12:EX13"/>
    <mergeCell ref="EY12:EY13"/>
    <mergeCell ref="EZ12:FI13"/>
    <mergeCell ref="FJ12:FJ13"/>
    <mergeCell ref="CO12:CZ13"/>
    <mergeCell ref="DA12:DA13"/>
    <mergeCell ref="DB12:DB13"/>
    <mergeCell ref="DC12:DC13"/>
    <mergeCell ref="DD12:DM13"/>
    <mergeCell ref="DN12:DN13"/>
    <mergeCell ref="BO12:BZ13"/>
    <mergeCell ref="CA12:CA13"/>
    <mergeCell ref="CB12:CB13"/>
    <mergeCell ref="CC12:CC13"/>
    <mergeCell ref="CD12:CM13"/>
    <mergeCell ref="CN12:CN13"/>
    <mergeCell ref="FJ10:FJ11"/>
    <mergeCell ref="A12:Q13"/>
    <mergeCell ref="R12:AC13"/>
    <mergeCell ref="AD12:AI12"/>
    <mergeCell ref="AJ12:AL12"/>
    <mergeCell ref="AM12:AP12"/>
    <mergeCell ref="AQ12:BB13"/>
    <mergeCell ref="BC12:BC13"/>
    <mergeCell ref="BD12:BM13"/>
    <mergeCell ref="BN12:BN13"/>
    <mergeCell ref="DN10:DN11"/>
    <mergeCell ref="DO10:DZ11"/>
    <mergeCell ref="EA10:EL11"/>
    <mergeCell ref="EM10:EX11"/>
    <mergeCell ref="EY10:EY11"/>
    <mergeCell ref="EZ10:FI11"/>
    <mergeCell ref="CN10:CN11"/>
    <mergeCell ref="CO10:CZ11"/>
    <mergeCell ref="DA10:DA11"/>
    <mergeCell ref="DB10:DB11"/>
    <mergeCell ref="DC10:DC11"/>
    <mergeCell ref="DD10:DM11"/>
    <mergeCell ref="BN10:BN11"/>
    <mergeCell ref="BO10:BZ11"/>
    <mergeCell ref="CA10:CA11"/>
    <mergeCell ref="CB10:CB11"/>
    <mergeCell ref="CC10:CC11"/>
    <mergeCell ref="CD10:CM11"/>
    <mergeCell ref="EY8:EY9"/>
    <mergeCell ref="EZ8:FI9"/>
    <mergeCell ref="FJ8:FJ9"/>
    <mergeCell ref="R10:AC11"/>
    <mergeCell ref="AD10:AI10"/>
    <mergeCell ref="AJ10:AL10"/>
    <mergeCell ref="AM10:AP10"/>
    <mergeCell ref="AQ10:BB11"/>
    <mergeCell ref="BC10:BC11"/>
    <mergeCell ref="BD10:BM11"/>
    <mergeCell ref="DC8:DC9"/>
    <mergeCell ref="DD8:DM9"/>
    <mergeCell ref="DN8:DN9"/>
    <mergeCell ref="DO8:DZ9"/>
    <mergeCell ref="EA8:EL9"/>
    <mergeCell ref="EM8:EX9"/>
    <mergeCell ref="CC8:CC9"/>
    <mergeCell ref="CD8:CM9"/>
    <mergeCell ref="CN8:CN9"/>
    <mergeCell ref="CO8:CZ9"/>
    <mergeCell ref="DA8:DA9"/>
    <mergeCell ref="DB8:DB9"/>
    <mergeCell ref="BC8:BC9"/>
    <mergeCell ref="BD8:BM9"/>
    <mergeCell ref="BN8:BN9"/>
    <mergeCell ref="BO8:BZ9"/>
    <mergeCell ref="CA8:CA9"/>
    <mergeCell ref="CB8:CB9"/>
    <mergeCell ref="A8:Q11"/>
    <mergeCell ref="R8:AC9"/>
    <mergeCell ref="AD8:AI8"/>
    <mergeCell ref="AJ8:AL8"/>
    <mergeCell ref="AM8:AP8"/>
    <mergeCell ref="AQ8:BB9"/>
    <mergeCell ref="A2:FJ2"/>
    <mergeCell ref="A3:FJ3"/>
    <mergeCell ref="A5:Q7"/>
    <mergeCell ref="R5:AC7"/>
    <mergeCell ref="AD5:AP7"/>
    <mergeCell ref="AQ5:BN5"/>
    <mergeCell ref="BO5:EL5"/>
    <mergeCell ref="EM5:FJ5"/>
    <mergeCell ref="AQ6:BB7"/>
    <mergeCell ref="BC6:BN7"/>
    <mergeCell ref="DC6:DN7"/>
    <mergeCell ref="DO6:EL6"/>
    <mergeCell ref="EM6:EX7"/>
    <mergeCell ref="EY6:FJ7"/>
    <mergeCell ref="CC7:CN7"/>
    <mergeCell ref="CO7:CZ7"/>
    <mergeCell ref="DO7:DZ7"/>
    <mergeCell ref="EA7:EL7"/>
    <mergeCell ref="BO6:BZ7"/>
    <mergeCell ref="CA6:CA7"/>
    <mergeCell ref="CB6:CB7"/>
    <mergeCell ref="CC6:CZ6"/>
    <mergeCell ref="DA6:DA7"/>
    <mergeCell ref="DB6:DB7"/>
  </mergeCells>
  <pageMargins left="0.51181102362204722" right="0.43307086614173229" top="0.78740157480314965" bottom="0.39370078740157483" header="0.19685039370078741" footer="0.19685039370078741"/>
  <pageSetup paperSize="9" scale="8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G29"/>
  <sheetViews>
    <sheetView view="pageBreakPreview" zoomScale="90" zoomScaleNormal="100" zoomScaleSheetLayoutView="90" workbookViewId="0">
      <selection activeCell="DD32" sqref="DD32"/>
    </sheetView>
  </sheetViews>
  <sheetFormatPr defaultColWidth="0.85546875" defaultRowHeight="12" customHeight="1"/>
  <cols>
    <col min="1" max="36" width="0.85546875" style="285"/>
    <col min="37" max="39" width="0.85546875" style="300"/>
    <col min="40" max="16384" width="0.85546875" style="285"/>
  </cols>
  <sheetData>
    <row r="1" spans="1:163" s="301" customFormat="1" ht="14.25" customHeight="1">
      <c r="AK1" s="302"/>
      <c r="AL1" s="302"/>
      <c r="AM1" s="302"/>
      <c r="FG1" s="303" t="s">
        <v>256</v>
      </c>
    </row>
    <row r="2" spans="1:163" s="283" customFormat="1" ht="14.25" customHeight="1">
      <c r="A2" s="1325" t="s">
        <v>257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  <c r="U2" s="1325"/>
      <c r="V2" s="1325"/>
      <c r="W2" s="1325"/>
      <c r="X2" s="1325"/>
      <c r="Y2" s="1325"/>
      <c r="Z2" s="1325"/>
      <c r="AA2" s="1325"/>
      <c r="AB2" s="1325"/>
      <c r="AC2" s="1325"/>
      <c r="AD2" s="1325"/>
      <c r="AE2" s="1325"/>
      <c r="AF2" s="1325"/>
      <c r="AG2" s="1325"/>
      <c r="AH2" s="1325"/>
      <c r="AI2" s="1325"/>
      <c r="AJ2" s="1325"/>
      <c r="AK2" s="1325"/>
      <c r="AL2" s="1325"/>
      <c r="AM2" s="1325"/>
      <c r="AN2" s="1325"/>
      <c r="AO2" s="1325"/>
      <c r="AP2" s="1325"/>
      <c r="AQ2" s="1325"/>
      <c r="AR2" s="1325"/>
      <c r="AS2" s="1325"/>
      <c r="AT2" s="1325"/>
      <c r="AU2" s="1325"/>
      <c r="AV2" s="1325"/>
      <c r="AW2" s="1325"/>
      <c r="AX2" s="1325"/>
      <c r="AY2" s="1325"/>
      <c r="AZ2" s="1325"/>
      <c r="BA2" s="1325"/>
      <c r="BB2" s="1325"/>
      <c r="BC2" s="1325"/>
      <c r="BD2" s="1325"/>
      <c r="BE2" s="1325"/>
      <c r="BF2" s="1325"/>
      <c r="BG2" s="1325"/>
      <c r="BH2" s="1325"/>
      <c r="BI2" s="1325"/>
      <c r="BJ2" s="1325"/>
      <c r="BK2" s="1325"/>
      <c r="BL2" s="1325"/>
      <c r="BM2" s="1325"/>
      <c r="BN2" s="1325"/>
      <c r="BO2" s="1325"/>
      <c r="BP2" s="1325"/>
      <c r="BQ2" s="1325"/>
      <c r="BR2" s="1325"/>
      <c r="BS2" s="1325"/>
      <c r="BT2" s="1325"/>
      <c r="BU2" s="1325"/>
      <c r="BV2" s="1325"/>
      <c r="BW2" s="1325"/>
      <c r="BX2" s="1325"/>
      <c r="BY2" s="1325"/>
      <c r="BZ2" s="1325"/>
      <c r="CA2" s="1325"/>
      <c r="CB2" s="1325"/>
      <c r="CC2" s="1325"/>
      <c r="CD2" s="1325"/>
      <c r="CE2" s="1325"/>
      <c r="CF2" s="1325"/>
      <c r="CG2" s="1325"/>
      <c r="CH2" s="1325"/>
      <c r="CI2" s="1325"/>
      <c r="CJ2" s="1325"/>
      <c r="CK2" s="1325"/>
      <c r="CL2" s="1325"/>
      <c r="CM2" s="1325"/>
      <c r="CN2" s="1325"/>
      <c r="CO2" s="1325"/>
      <c r="CP2" s="1325"/>
      <c r="CQ2" s="1325"/>
      <c r="CR2" s="1325"/>
      <c r="CS2" s="1325"/>
      <c r="CT2" s="1325"/>
      <c r="CU2" s="1325"/>
      <c r="CV2" s="1325"/>
      <c r="CW2" s="1325"/>
      <c r="CX2" s="1325"/>
      <c r="CY2" s="1325"/>
      <c r="CZ2" s="1325"/>
      <c r="DA2" s="1325"/>
      <c r="DB2" s="1325"/>
      <c r="DC2" s="1325"/>
      <c r="DD2" s="1325"/>
      <c r="DE2" s="1325"/>
      <c r="DF2" s="1325"/>
      <c r="DG2" s="1325"/>
      <c r="DH2" s="1325"/>
      <c r="DI2" s="1325"/>
      <c r="DJ2" s="1325"/>
      <c r="DK2" s="1325"/>
      <c r="DL2" s="1325"/>
      <c r="DM2" s="1325"/>
      <c r="DN2" s="1325"/>
      <c r="DO2" s="1325"/>
      <c r="DP2" s="1325"/>
      <c r="DQ2" s="1325"/>
      <c r="DR2" s="1325"/>
      <c r="DS2" s="1325"/>
      <c r="DT2" s="1325"/>
      <c r="DU2" s="1325"/>
      <c r="DV2" s="1325"/>
      <c r="DW2" s="1325"/>
      <c r="DX2" s="1325"/>
      <c r="DY2" s="1325"/>
      <c r="DZ2" s="1325"/>
      <c r="EA2" s="1325"/>
      <c r="EB2" s="1325"/>
      <c r="EC2" s="1325"/>
      <c r="ED2" s="1325"/>
      <c r="EE2" s="1325"/>
      <c r="EF2" s="1325"/>
      <c r="EG2" s="1325"/>
      <c r="EH2" s="1325"/>
      <c r="EI2" s="1325"/>
      <c r="EJ2" s="1325"/>
      <c r="EK2" s="1325"/>
      <c r="EL2" s="1325"/>
      <c r="EM2" s="1325"/>
      <c r="EN2" s="1325"/>
      <c r="EO2" s="1325"/>
      <c r="EP2" s="1325"/>
      <c r="EQ2" s="1325"/>
      <c r="ER2" s="1325"/>
      <c r="ES2" s="1325"/>
      <c r="ET2" s="1325"/>
      <c r="EU2" s="1325"/>
      <c r="EV2" s="1325"/>
      <c r="EW2" s="1325"/>
      <c r="EX2" s="1325"/>
      <c r="EY2" s="1325"/>
      <c r="EZ2" s="1325"/>
      <c r="FA2" s="1325"/>
      <c r="FB2" s="1325"/>
      <c r="FC2" s="1325"/>
      <c r="FD2" s="1325"/>
      <c r="FE2" s="1325"/>
      <c r="FF2" s="1325"/>
      <c r="FG2" s="1325"/>
    </row>
    <row r="3" spans="1:163" ht="3.75" customHeight="1"/>
    <row r="4" spans="1:163" s="301" customFormat="1" ht="15" customHeight="1">
      <c r="A4" s="1480" t="s">
        <v>127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1"/>
      <c r="AG4" s="1481"/>
      <c r="AH4" s="1481"/>
      <c r="AI4" s="1481"/>
      <c r="AJ4" s="1481"/>
      <c r="AK4" s="1481"/>
      <c r="AL4" s="1481"/>
      <c r="AM4" s="1482"/>
      <c r="AN4" s="1486" t="s">
        <v>370</v>
      </c>
      <c r="AO4" s="1487"/>
      <c r="AP4" s="1487"/>
      <c r="AQ4" s="1487"/>
      <c r="AR4" s="1487"/>
      <c r="AS4" s="1487"/>
      <c r="AT4" s="1487"/>
      <c r="AU4" s="1487"/>
      <c r="AV4" s="1487"/>
      <c r="AW4" s="1487"/>
      <c r="AX4" s="1487"/>
      <c r="AY4" s="1487"/>
      <c r="AZ4" s="1488"/>
      <c r="BA4" s="1480" t="s">
        <v>215</v>
      </c>
      <c r="BB4" s="1481"/>
      <c r="BC4" s="1481"/>
      <c r="BD4" s="1481"/>
      <c r="BE4" s="1481"/>
      <c r="BF4" s="1481"/>
      <c r="BG4" s="1481"/>
      <c r="BH4" s="1481"/>
      <c r="BI4" s="1481"/>
      <c r="BJ4" s="1481"/>
      <c r="BK4" s="1481"/>
      <c r="BL4" s="1481"/>
      <c r="BM4" s="1482"/>
      <c r="BN4" s="1480" t="s">
        <v>243</v>
      </c>
      <c r="BO4" s="1481"/>
      <c r="BP4" s="1481"/>
      <c r="BQ4" s="1481"/>
      <c r="BR4" s="1481"/>
      <c r="BS4" s="1481"/>
      <c r="BT4" s="1481"/>
      <c r="BU4" s="1481"/>
      <c r="BV4" s="1481"/>
      <c r="BW4" s="1481"/>
      <c r="BX4" s="1481"/>
      <c r="BY4" s="1481"/>
      <c r="BZ4" s="1481"/>
      <c r="CA4" s="1481"/>
      <c r="CB4" s="1481"/>
      <c r="CC4" s="1482"/>
      <c r="CD4" s="1498" t="s">
        <v>217</v>
      </c>
      <c r="CE4" s="1499"/>
      <c r="CF4" s="1499"/>
      <c r="CG4" s="1499"/>
      <c r="CH4" s="1499"/>
      <c r="CI4" s="1499"/>
      <c r="CJ4" s="1499"/>
      <c r="CK4" s="1499"/>
      <c r="CL4" s="1499"/>
      <c r="CM4" s="1499"/>
      <c r="CN4" s="1499"/>
      <c r="CO4" s="1499"/>
      <c r="CP4" s="1499"/>
      <c r="CQ4" s="1499"/>
      <c r="CR4" s="1499"/>
      <c r="CS4" s="1499"/>
      <c r="CT4" s="1499"/>
      <c r="CU4" s="1499"/>
      <c r="CV4" s="1499"/>
      <c r="CW4" s="1499"/>
      <c r="CX4" s="1499"/>
      <c r="CY4" s="1499"/>
      <c r="CZ4" s="1499"/>
      <c r="DA4" s="1499"/>
      <c r="DB4" s="1499"/>
      <c r="DC4" s="1499"/>
      <c r="DD4" s="1499"/>
      <c r="DE4" s="1499"/>
      <c r="DF4" s="1499"/>
      <c r="DG4" s="1499"/>
      <c r="DH4" s="1499"/>
      <c r="DI4" s="1499"/>
      <c r="DJ4" s="1499"/>
      <c r="DK4" s="1499"/>
      <c r="DL4" s="1499"/>
      <c r="DM4" s="1499"/>
      <c r="DN4" s="1499"/>
      <c r="DO4" s="1499"/>
      <c r="DP4" s="1499"/>
      <c r="DQ4" s="1499"/>
      <c r="DR4" s="1499"/>
      <c r="DS4" s="1499"/>
      <c r="DT4" s="1499"/>
      <c r="DU4" s="1499"/>
      <c r="DV4" s="1499"/>
      <c r="DW4" s="1499"/>
      <c r="DX4" s="1499"/>
      <c r="DY4" s="1499"/>
      <c r="DZ4" s="1499"/>
      <c r="EA4" s="1499"/>
      <c r="EB4" s="1499"/>
      <c r="EC4" s="1499"/>
      <c r="ED4" s="1499"/>
      <c r="EE4" s="1499"/>
      <c r="EF4" s="1499"/>
      <c r="EG4" s="1499"/>
      <c r="EH4" s="1499"/>
      <c r="EI4" s="1499"/>
      <c r="EJ4" s="1499"/>
      <c r="EK4" s="1499"/>
      <c r="EL4" s="1499"/>
      <c r="EM4" s="1499"/>
      <c r="EN4" s="1499"/>
      <c r="EO4" s="1499"/>
      <c r="EP4" s="1499"/>
      <c r="EQ4" s="1500"/>
      <c r="ER4" s="1480" t="s">
        <v>218</v>
      </c>
      <c r="ES4" s="1481"/>
      <c r="ET4" s="1481"/>
      <c r="EU4" s="1481"/>
      <c r="EV4" s="1481"/>
      <c r="EW4" s="1481"/>
      <c r="EX4" s="1481"/>
      <c r="EY4" s="1481"/>
      <c r="EZ4" s="1481"/>
      <c r="FA4" s="1481"/>
      <c r="FB4" s="1481"/>
      <c r="FC4" s="1481"/>
      <c r="FD4" s="1481"/>
      <c r="FE4" s="1481"/>
      <c r="FF4" s="1481"/>
      <c r="FG4" s="1482"/>
    </row>
    <row r="5" spans="1:163" s="301" customFormat="1" ht="41.25" customHeight="1" thickBot="1">
      <c r="A5" s="1483"/>
      <c r="B5" s="1484"/>
      <c r="C5" s="1484"/>
      <c r="D5" s="1484"/>
      <c r="E5" s="1484"/>
      <c r="F5" s="1484"/>
      <c r="G5" s="1484"/>
      <c r="H5" s="1484"/>
      <c r="I5" s="1484"/>
      <c r="J5" s="1484"/>
      <c r="K5" s="1484"/>
      <c r="L5" s="1484"/>
      <c r="M5" s="1484"/>
      <c r="N5" s="1484"/>
      <c r="O5" s="1484"/>
      <c r="P5" s="1484"/>
      <c r="Q5" s="1484"/>
      <c r="R5" s="1484"/>
      <c r="S5" s="1484"/>
      <c r="T5" s="1484"/>
      <c r="U5" s="1484"/>
      <c r="V5" s="1484"/>
      <c r="W5" s="1484"/>
      <c r="X5" s="1484"/>
      <c r="Y5" s="1484"/>
      <c r="Z5" s="1484"/>
      <c r="AA5" s="1484"/>
      <c r="AB5" s="1484"/>
      <c r="AC5" s="1484"/>
      <c r="AD5" s="1484"/>
      <c r="AE5" s="1484"/>
      <c r="AF5" s="1484"/>
      <c r="AG5" s="1484"/>
      <c r="AH5" s="1484"/>
      <c r="AI5" s="1484"/>
      <c r="AJ5" s="1484"/>
      <c r="AK5" s="1484"/>
      <c r="AL5" s="1484"/>
      <c r="AM5" s="1485"/>
      <c r="AN5" s="1489"/>
      <c r="AO5" s="1490"/>
      <c r="AP5" s="1490"/>
      <c r="AQ5" s="1490"/>
      <c r="AR5" s="1490"/>
      <c r="AS5" s="1490"/>
      <c r="AT5" s="1490"/>
      <c r="AU5" s="1490"/>
      <c r="AV5" s="1490"/>
      <c r="AW5" s="1490"/>
      <c r="AX5" s="1490"/>
      <c r="AY5" s="1490"/>
      <c r="AZ5" s="1491"/>
      <c r="BA5" s="1492"/>
      <c r="BB5" s="1493"/>
      <c r="BC5" s="1493"/>
      <c r="BD5" s="1493"/>
      <c r="BE5" s="1493"/>
      <c r="BF5" s="1493"/>
      <c r="BG5" s="1493"/>
      <c r="BH5" s="1493"/>
      <c r="BI5" s="1493"/>
      <c r="BJ5" s="1493"/>
      <c r="BK5" s="1493"/>
      <c r="BL5" s="1493"/>
      <c r="BM5" s="1494"/>
      <c r="BN5" s="1495"/>
      <c r="BO5" s="1496"/>
      <c r="BP5" s="1496"/>
      <c r="BQ5" s="1496"/>
      <c r="BR5" s="1496"/>
      <c r="BS5" s="1496"/>
      <c r="BT5" s="1496"/>
      <c r="BU5" s="1496"/>
      <c r="BV5" s="1496"/>
      <c r="BW5" s="1496"/>
      <c r="BX5" s="1496"/>
      <c r="BY5" s="1496"/>
      <c r="BZ5" s="1496"/>
      <c r="CA5" s="1496"/>
      <c r="CB5" s="1496"/>
      <c r="CC5" s="1497"/>
      <c r="CD5" s="1495" t="s">
        <v>483</v>
      </c>
      <c r="CE5" s="1496"/>
      <c r="CF5" s="1496"/>
      <c r="CG5" s="1496"/>
      <c r="CH5" s="1496"/>
      <c r="CI5" s="1496"/>
      <c r="CJ5" s="1496"/>
      <c r="CK5" s="1496"/>
      <c r="CL5" s="1496"/>
      <c r="CM5" s="1496"/>
      <c r="CN5" s="1496"/>
      <c r="CO5" s="1496"/>
      <c r="CP5" s="1496"/>
      <c r="CQ5" s="1496"/>
      <c r="CR5" s="1496"/>
      <c r="CS5" s="1496"/>
      <c r="CT5" s="1496"/>
      <c r="CU5" s="1496"/>
      <c r="CV5" s="1496"/>
      <c r="CW5" s="1497"/>
      <c r="CX5" s="1501" t="s">
        <v>258</v>
      </c>
      <c r="CY5" s="1501"/>
      <c r="CZ5" s="1501"/>
      <c r="DA5" s="1501"/>
      <c r="DB5" s="1501"/>
      <c r="DC5" s="1501"/>
      <c r="DD5" s="1501"/>
      <c r="DE5" s="1501"/>
      <c r="DF5" s="1501"/>
      <c r="DG5" s="1501"/>
      <c r="DH5" s="1501"/>
      <c r="DI5" s="1501"/>
      <c r="DJ5" s="1501"/>
      <c r="DK5" s="1501"/>
      <c r="DL5" s="1501"/>
      <c r="DM5" s="1501"/>
      <c r="DN5" s="1501"/>
      <c r="DO5" s="1501"/>
      <c r="DP5" s="1501"/>
      <c r="DQ5" s="1502"/>
      <c r="DR5" s="1503" t="s">
        <v>259</v>
      </c>
      <c r="DS5" s="1504"/>
      <c r="DT5" s="1504"/>
      <c r="DU5" s="1504"/>
      <c r="DV5" s="1504"/>
      <c r="DW5" s="1504"/>
      <c r="DX5" s="1504"/>
      <c r="DY5" s="1504"/>
      <c r="DZ5" s="1504"/>
      <c r="EA5" s="1504"/>
      <c r="EB5" s="1504"/>
      <c r="EC5" s="1504"/>
      <c r="ED5" s="1504"/>
      <c r="EE5" s="1504"/>
      <c r="EF5" s="1504"/>
      <c r="EG5" s="1504"/>
      <c r="EH5" s="1504"/>
      <c r="EI5" s="1504"/>
      <c r="EJ5" s="1504"/>
      <c r="EK5" s="1504"/>
      <c r="EL5" s="1504"/>
      <c r="EM5" s="1504"/>
      <c r="EN5" s="1504"/>
      <c r="EO5" s="1504"/>
      <c r="EP5" s="1504"/>
      <c r="EQ5" s="1505"/>
      <c r="ER5" s="1495"/>
      <c r="ES5" s="1496"/>
      <c r="ET5" s="1496"/>
      <c r="EU5" s="1496"/>
      <c r="EV5" s="1496"/>
      <c r="EW5" s="1496"/>
      <c r="EX5" s="1496"/>
      <c r="EY5" s="1496"/>
      <c r="EZ5" s="1496"/>
      <c r="FA5" s="1496"/>
      <c r="FB5" s="1496"/>
      <c r="FC5" s="1496"/>
      <c r="FD5" s="1496"/>
      <c r="FE5" s="1496"/>
      <c r="FF5" s="1496"/>
      <c r="FG5" s="1497"/>
    </row>
    <row r="6" spans="1:163" ht="21" customHeight="1">
      <c r="A6" s="304"/>
      <c r="B6" s="1541" t="s">
        <v>260</v>
      </c>
      <c r="C6" s="1541"/>
      <c r="D6" s="1541"/>
      <c r="E6" s="1541"/>
      <c r="F6" s="1541"/>
      <c r="G6" s="1541"/>
      <c r="H6" s="1541"/>
      <c r="I6" s="1541"/>
      <c r="J6" s="1541"/>
      <c r="K6" s="1541"/>
      <c r="L6" s="1541"/>
      <c r="M6" s="1541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1"/>
      <c r="AB6" s="1541"/>
      <c r="AC6" s="1541"/>
      <c r="AD6" s="1541"/>
      <c r="AE6" s="1541"/>
      <c r="AF6" s="1541"/>
      <c r="AG6" s="1541"/>
      <c r="AH6" s="1541"/>
      <c r="AI6" s="1541"/>
      <c r="AJ6" s="1541"/>
      <c r="AK6" s="1541"/>
      <c r="AL6" s="1541"/>
      <c r="AM6" s="1541"/>
      <c r="AN6" s="1516" t="s">
        <v>484</v>
      </c>
      <c r="AO6" s="1516"/>
      <c r="AP6" s="1516"/>
      <c r="AQ6" s="1516"/>
      <c r="AR6" s="1516"/>
      <c r="AS6" s="1516"/>
      <c r="AT6" s="1516"/>
      <c r="AU6" s="1516"/>
      <c r="AV6" s="1516"/>
      <c r="AW6" s="1516"/>
      <c r="AX6" s="1516"/>
      <c r="AY6" s="1516"/>
      <c r="AZ6" s="1516"/>
      <c r="BA6" s="1375" t="s">
        <v>122</v>
      </c>
      <c r="BB6" s="1376"/>
      <c r="BC6" s="1376"/>
      <c r="BD6" s="1376"/>
      <c r="BE6" s="1376"/>
      <c r="BF6" s="1376"/>
      <c r="BG6" s="1531" t="s">
        <v>352</v>
      </c>
      <c r="BH6" s="1531"/>
      <c r="BI6" s="1531"/>
      <c r="BJ6" s="1378" t="s">
        <v>226</v>
      </c>
      <c r="BK6" s="1378"/>
      <c r="BL6" s="1378"/>
      <c r="BM6" s="1379"/>
      <c r="BN6" s="1532">
        <f>BN10+BN14+BN18+BN22+BN26</f>
        <v>314521</v>
      </c>
      <c r="BO6" s="1511"/>
      <c r="BP6" s="1511"/>
      <c r="BQ6" s="1511"/>
      <c r="BR6" s="1511"/>
      <c r="BS6" s="1511"/>
      <c r="BT6" s="1511"/>
      <c r="BU6" s="1511"/>
      <c r="BV6" s="1511"/>
      <c r="BW6" s="1511"/>
      <c r="BX6" s="1511"/>
      <c r="BY6" s="1511"/>
      <c r="BZ6" s="1511"/>
      <c r="CA6" s="1511"/>
      <c r="CB6" s="1511"/>
      <c r="CC6" s="1525"/>
      <c r="CD6" s="1511">
        <f>CD10+CD14+CD18+CD22+CD26</f>
        <v>350758</v>
      </c>
      <c r="CE6" s="1511"/>
      <c r="CF6" s="1511"/>
      <c r="CG6" s="1511"/>
      <c r="CH6" s="1511"/>
      <c r="CI6" s="1511"/>
      <c r="CJ6" s="1511"/>
      <c r="CK6" s="1511"/>
      <c r="CL6" s="1511"/>
      <c r="CM6" s="1511"/>
      <c r="CN6" s="1511"/>
      <c r="CO6" s="1511"/>
      <c r="CP6" s="1511"/>
      <c r="CQ6" s="1511"/>
      <c r="CR6" s="1511"/>
      <c r="CS6" s="1511"/>
      <c r="CT6" s="1511"/>
      <c r="CU6" s="1511"/>
      <c r="CV6" s="1511"/>
      <c r="CW6" s="1525"/>
      <c r="CX6" s="1526" t="s">
        <v>55</v>
      </c>
      <c r="CY6" s="1526"/>
      <c r="CZ6" s="1511">
        <f>CZ10+CZ14+CZ18+CZ22+CZ26</f>
        <v>235187</v>
      </c>
      <c r="DA6" s="1511"/>
      <c r="DB6" s="1511"/>
      <c r="DC6" s="1511"/>
      <c r="DD6" s="1511"/>
      <c r="DE6" s="1511"/>
      <c r="DF6" s="1511"/>
      <c r="DG6" s="1511"/>
      <c r="DH6" s="1511"/>
      <c r="DI6" s="1511"/>
      <c r="DJ6" s="1511"/>
      <c r="DK6" s="1511"/>
      <c r="DL6" s="1511"/>
      <c r="DM6" s="1511"/>
      <c r="DN6" s="1511"/>
      <c r="DO6" s="1511"/>
      <c r="DP6" s="1506" t="s">
        <v>56</v>
      </c>
      <c r="DQ6" s="1506"/>
      <c r="DR6" s="1529" t="s">
        <v>55</v>
      </c>
      <c r="DS6" s="1526"/>
      <c r="DT6" s="1511">
        <f>DT10+DT14+DT18+DT22+DT26</f>
        <v>403407</v>
      </c>
      <c r="DU6" s="1511"/>
      <c r="DV6" s="1511"/>
      <c r="DW6" s="1511"/>
      <c r="DX6" s="1511"/>
      <c r="DY6" s="1511"/>
      <c r="DZ6" s="1511"/>
      <c r="EA6" s="1511"/>
      <c r="EB6" s="1511"/>
      <c r="EC6" s="1511"/>
      <c r="ED6" s="1511"/>
      <c r="EE6" s="1511"/>
      <c r="EF6" s="1511"/>
      <c r="EG6" s="1511"/>
      <c r="EH6" s="1511"/>
      <c r="EI6" s="1511"/>
      <c r="EJ6" s="1511"/>
      <c r="EK6" s="1511"/>
      <c r="EL6" s="1511"/>
      <c r="EM6" s="1511"/>
      <c r="EN6" s="1511"/>
      <c r="EO6" s="1511"/>
      <c r="EP6" s="1506" t="s">
        <v>56</v>
      </c>
      <c r="EQ6" s="1507"/>
      <c r="ER6" s="1510">
        <f>ER10+ER14+ER18+ER22+ER26</f>
        <v>26685</v>
      </c>
      <c r="ES6" s="1511"/>
      <c r="ET6" s="1511"/>
      <c r="EU6" s="1511"/>
      <c r="EV6" s="1511"/>
      <c r="EW6" s="1511"/>
      <c r="EX6" s="1511"/>
      <c r="EY6" s="1511"/>
      <c r="EZ6" s="1511"/>
      <c r="FA6" s="1511"/>
      <c r="FB6" s="1511"/>
      <c r="FC6" s="1511"/>
      <c r="FD6" s="1511"/>
      <c r="FE6" s="1511"/>
      <c r="FF6" s="1511"/>
      <c r="FG6" s="1512"/>
    </row>
    <row r="7" spans="1:163" ht="8.25" customHeight="1">
      <c r="A7" s="305"/>
      <c r="B7" s="1543"/>
      <c r="C7" s="1543"/>
      <c r="D7" s="1543"/>
      <c r="E7" s="1543"/>
      <c r="F7" s="1543"/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  <c r="AC7" s="1543"/>
      <c r="AD7" s="1543"/>
      <c r="AE7" s="1543"/>
      <c r="AF7" s="1543"/>
      <c r="AG7" s="1543"/>
      <c r="AH7" s="1543"/>
      <c r="AI7" s="1543"/>
      <c r="AJ7" s="1543"/>
      <c r="AK7" s="1543"/>
      <c r="AL7" s="1543"/>
      <c r="AM7" s="1543"/>
      <c r="AN7" s="1516"/>
      <c r="AO7" s="1516"/>
      <c r="AP7" s="1516"/>
      <c r="AQ7" s="1516"/>
      <c r="AR7" s="1516"/>
      <c r="AS7" s="1516"/>
      <c r="AT7" s="1516"/>
      <c r="AU7" s="1516"/>
      <c r="AV7" s="1516"/>
      <c r="AW7" s="1516"/>
      <c r="AX7" s="1516"/>
      <c r="AY7" s="1516"/>
      <c r="AZ7" s="1516"/>
      <c r="BA7" s="286"/>
      <c r="BB7" s="287"/>
      <c r="BC7" s="287"/>
      <c r="BD7" s="287"/>
      <c r="BE7" s="287"/>
      <c r="BF7" s="287"/>
      <c r="BG7" s="306"/>
      <c r="BH7" s="306"/>
      <c r="BI7" s="306"/>
      <c r="BJ7" s="287"/>
      <c r="BK7" s="287"/>
      <c r="BL7" s="287"/>
      <c r="BM7" s="289"/>
      <c r="BN7" s="1521"/>
      <c r="BO7" s="1514"/>
      <c r="BP7" s="1514"/>
      <c r="BQ7" s="1514"/>
      <c r="BR7" s="1514"/>
      <c r="BS7" s="1514"/>
      <c r="BT7" s="1514"/>
      <c r="BU7" s="1514"/>
      <c r="BV7" s="1514"/>
      <c r="BW7" s="1514"/>
      <c r="BX7" s="1514"/>
      <c r="BY7" s="1514"/>
      <c r="BZ7" s="1514"/>
      <c r="CA7" s="1514"/>
      <c r="CB7" s="1514"/>
      <c r="CC7" s="1522"/>
      <c r="CD7" s="1514"/>
      <c r="CE7" s="1514"/>
      <c r="CF7" s="1514"/>
      <c r="CG7" s="1514"/>
      <c r="CH7" s="1514"/>
      <c r="CI7" s="1514"/>
      <c r="CJ7" s="1514"/>
      <c r="CK7" s="1514"/>
      <c r="CL7" s="1514"/>
      <c r="CM7" s="1514"/>
      <c r="CN7" s="1514"/>
      <c r="CO7" s="1514"/>
      <c r="CP7" s="1514"/>
      <c r="CQ7" s="1514"/>
      <c r="CR7" s="1514"/>
      <c r="CS7" s="1514"/>
      <c r="CT7" s="1514"/>
      <c r="CU7" s="1514"/>
      <c r="CV7" s="1514"/>
      <c r="CW7" s="1522"/>
      <c r="CX7" s="1527"/>
      <c r="CY7" s="1527"/>
      <c r="CZ7" s="1528"/>
      <c r="DA7" s="1528"/>
      <c r="DB7" s="1528"/>
      <c r="DC7" s="1528"/>
      <c r="DD7" s="1528"/>
      <c r="DE7" s="1528"/>
      <c r="DF7" s="1528"/>
      <c r="DG7" s="1528"/>
      <c r="DH7" s="1528"/>
      <c r="DI7" s="1528"/>
      <c r="DJ7" s="1528"/>
      <c r="DK7" s="1528"/>
      <c r="DL7" s="1528"/>
      <c r="DM7" s="1528"/>
      <c r="DN7" s="1528"/>
      <c r="DO7" s="1528"/>
      <c r="DP7" s="1508"/>
      <c r="DQ7" s="1508"/>
      <c r="DR7" s="1530"/>
      <c r="DS7" s="1527"/>
      <c r="DT7" s="1528"/>
      <c r="DU7" s="1528"/>
      <c r="DV7" s="1528"/>
      <c r="DW7" s="1528"/>
      <c r="DX7" s="1528"/>
      <c r="DY7" s="1528"/>
      <c r="DZ7" s="1528"/>
      <c r="EA7" s="1528"/>
      <c r="EB7" s="1528"/>
      <c r="EC7" s="1528"/>
      <c r="ED7" s="1528"/>
      <c r="EE7" s="1528"/>
      <c r="EF7" s="1528"/>
      <c r="EG7" s="1528"/>
      <c r="EH7" s="1528"/>
      <c r="EI7" s="1528"/>
      <c r="EJ7" s="1528"/>
      <c r="EK7" s="1528"/>
      <c r="EL7" s="1528"/>
      <c r="EM7" s="1528"/>
      <c r="EN7" s="1528"/>
      <c r="EO7" s="1528"/>
      <c r="EP7" s="1508"/>
      <c r="EQ7" s="1509"/>
      <c r="ER7" s="1513"/>
      <c r="ES7" s="1514"/>
      <c r="ET7" s="1514"/>
      <c r="EU7" s="1514"/>
      <c r="EV7" s="1514"/>
      <c r="EW7" s="1514"/>
      <c r="EX7" s="1514"/>
      <c r="EY7" s="1514"/>
      <c r="EZ7" s="1514"/>
      <c r="FA7" s="1514"/>
      <c r="FB7" s="1514"/>
      <c r="FC7" s="1514"/>
      <c r="FD7" s="1514"/>
      <c r="FE7" s="1514"/>
      <c r="FF7" s="1514"/>
      <c r="FG7" s="1515"/>
    </row>
    <row r="8" spans="1:163" ht="21" customHeight="1">
      <c r="A8" s="305"/>
      <c r="B8" s="1543"/>
      <c r="C8" s="1543"/>
      <c r="D8" s="1543"/>
      <c r="E8" s="1543"/>
      <c r="F8" s="1543"/>
      <c r="G8" s="1543"/>
      <c r="H8" s="1543"/>
      <c r="I8" s="1543"/>
      <c r="J8" s="1543"/>
      <c r="K8" s="1543"/>
      <c r="L8" s="1543"/>
      <c r="M8" s="1543"/>
      <c r="N8" s="1543"/>
      <c r="O8" s="1543"/>
      <c r="P8" s="1543"/>
      <c r="Q8" s="1543"/>
      <c r="R8" s="1543"/>
      <c r="S8" s="1543"/>
      <c r="T8" s="1543"/>
      <c r="U8" s="1543"/>
      <c r="V8" s="1543"/>
      <c r="W8" s="1543"/>
      <c r="X8" s="1543"/>
      <c r="Y8" s="1543"/>
      <c r="Z8" s="1543"/>
      <c r="AA8" s="1543"/>
      <c r="AB8" s="1543"/>
      <c r="AC8" s="1543"/>
      <c r="AD8" s="1543"/>
      <c r="AE8" s="1543"/>
      <c r="AF8" s="1543"/>
      <c r="AG8" s="1543"/>
      <c r="AH8" s="1543"/>
      <c r="AI8" s="1543"/>
      <c r="AJ8" s="1543"/>
      <c r="AK8" s="1543"/>
      <c r="AL8" s="1543"/>
      <c r="AM8" s="1543"/>
      <c r="AN8" s="1516" t="s">
        <v>485</v>
      </c>
      <c r="AO8" s="1516"/>
      <c r="AP8" s="1516"/>
      <c r="AQ8" s="1516"/>
      <c r="AR8" s="1516"/>
      <c r="AS8" s="1516"/>
      <c r="AT8" s="1516"/>
      <c r="AU8" s="1516"/>
      <c r="AV8" s="1516"/>
      <c r="AW8" s="1516"/>
      <c r="AX8" s="1516"/>
      <c r="AY8" s="1516"/>
      <c r="AZ8" s="1516"/>
      <c r="BA8" s="1375" t="s">
        <v>122</v>
      </c>
      <c r="BB8" s="1376"/>
      <c r="BC8" s="1376"/>
      <c r="BD8" s="1376"/>
      <c r="BE8" s="1376"/>
      <c r="BF8" s="1376"/>
      <c r="BG8" s="1517" t="s">
        <v>350</v>
      </c>
      <c r="BH8" s="1517"/>
      <c r="BI8" s="1517"/>
      <c r="BJ8" s="1378" t="s">
        <v>227</v>
      </c>
      <c r="BK8" s="1378"/>
      <c r="BL8" s="1378"/>
      <c r="BM8" s="1379"/>
      <c r="BN8" s="1518">
        <f>BN12+BN16+BN20+BN24+BN28</f>
        <v>286434</v>
      </c>
      <c r="BO8" s="1519"/>
      <c r="BP8" s="1519"/>
      <c r="BQ8" s="1519"/>
      <c r="BR8" s="1519"/>
      <c r="BS8" s="1519"/>
      <c r="BT8" s="1519"/>
      <c r="BU8" s="1519"/>
      <c r="BV8" s="1519"/>
      <c r="BW8" s="1519"/>
      <c r="BX8" s="1519"/>
      <c r="BY8" s="1519"/>
      <c r="BZ8" s="1519"/>
      <c r="CA8" s="1519"/>
      <c r="CB8" s="1519"/>
      <c r="CC8" s="1520"/>
      <c r="CD8" s="1519">
        <f>CD12+CD16+CD20+CD24+CD28</f>
        <v>293402</v>
      </c>
      <c r="CE8" s="1519"/>
      <c r="CF8" s="1519"/>
      <c r="CG8" s="1519"/>
      <c r="CH8" s="1519"/>
      <c r="CI8" s="1519"/>
      <c r="CJ8" s="1519"/>
      <c r="CK8" s="1519"/>
      <c r="CL8" s="1519"/>
      <c r="CM8" s="1519"/>
      <c r="CN8" s="1519"/>
      <c r="CO8" s="1519"/>
      <c r="CP8" s="1519"/>
      <c r="CQ8" s="1519"/>
      <c r="CR8" s="1519"/>
      <c r="CS8" s="1519"/>
      <c r="CT8" s="1519"/>
      <c r="CU8" s="1519"/>
      <c r="CV8" s="1519"/>
      <c r="CW8" s="1520"/>
      <c r="CX8" s="1523" t="s">
        <v>55</v>
      </c>
      <c r="CY8" s="1523"/>
      <c r="CZ8" s="1519">
        <f>CZ12+CZ16+CZ20+CZ24+CZ28</f>
        <v>2641</v>
      </c>
      <c r="DA8" s="1519"/>
      <c r="DB8" s="1519"/>
      <c r="DC8" s="1519"/>
      <c r="DD8" s="1519"/>
      <c r="DE8" s="1519"/>
      <c r="DF8" s="1519"/>
      <c r="DG8" s="1519"/>
      <c r="DH8" s="1519"/>
      <c r="DI8" s="1519"/>
      <c r="DJ8" s="1519"/>
      <c r="DK8" s="1519"/>
      <c r="DL8" s="1519"/>
      <c r="DM8" s="1519"/>
      <c r="DN8" s="1519"/>
      <c r="DO8" s="1519"/>
      <c r="DP8" s="1533" t="s">
        <v>56</v>
      </c>
      <c r="DQ8" s="1533"/>
      <c r="DR8" s="1535" t="s">
        <v>55</v>
      </c>
      <c r="DS8" s="1523"/>
      <c r="DT8" s="1519">
        <f>DT12+DT16+DT20+DT24+DT28</f>
        <v>262674</v>
      </c>
      <c r="DU8" s="1519"/>
      <c r="DV8" s="1519"/>
      <c r="DW8" s="1519"/>
      <c r="DX8" s="1519"/>
      <c r="DY8" s="1519"/>
      <c r="DZ8" s="1519"/>
      <c r="EA8" s="1519"/>
      <c r="EB8" s="1519"/>
      <c r="EC8" s="1519"/>
      <c r="ED8" s="1519"/>
      <c r="EE8" s="1519"/>
      <c r="EF8" s="1519"/>
      <c r="EG8" s="1519"/>
      <c r="EH8" s="1519"/>
      <c r="EI8" s="1519"/>
      <c r="EJ8" s="1519"/>
      <c r="EK8" s="1519"/>
      <c r="EL8" s="1519"/>
      <c r="EM8" s="1519"/>
      <c r="EN8" s="1519"/>
      <c r="EO8" s="1519"/>
      <c r="EP8" s="1533" t="s">
        <v>56</v>
      </c>
      <c r="EQ8" s="1537"/>
      <c r="ER8" s="1539">
        <f>ER12+ER16+ER20+ER24+ER28</f>
        <v>314521</v>
      </c>
      <c r="ES8" s="1519"/>
      <c r="ET8" s="1519"/>
      <c r="EU8" s="1519"/>
      <c r="EV8" s="1519"/>
      <c r="EW8" s="1519"/>
      <c r="EX8" s="1519"/>
      <c r="EY8" s="1519"/>
      <c r="EZ8" s="1519"/>
      <c r="FA8" s="1519"/>
      <c r="FB8" s="1519"/>
      <c r="FC8" s="1519"/>
      <c r="FD8" s="1519"/>
      <c r="FE8" s="1519"/>
      <c r="FF8" s="1519"/>
      <c r="FG8" s="1540"/>
    </row>
    <row r="9" spans="1:163" ht="8.25" customHeight="1">
      <c r="A9" s="307"/>
      <c r="B9" s="1554"/>
      <c r="C9" s="1554"/>
      <c r="D9" s="1554"/>
      <c r="E9" s="1554"/>
      <c r="F9" s="1554"/>
      <c r="G9" s="1554"/>
      <c r="H9" s="1554"/>
      <c r="I9" s="1554"/>
      <c r="J9" s="1554"/>
      <c r="K9" s="1554"/>
      <c r="L9" s="1554"/>
      <c r="M9" s="1554"/>
      <c r="N9" s="1554"/>
      <c r="O9" s="1554"/>
      <c r="P9" s="1554"/>
      <c r="Q9" s="1554"/>
      <c r="R9" s="1554"/>
      <c r="S9" s="1554"/>
      <c r="T9" s="1554"/>
      <c r="U9" s="1554"/>
      <c r="V9" s="1554"/>
      <c r="W9" s="1554"/>
      <c r="X9" s="1554"/>
      <c r="Y9" s="1554"/>
      <c r="Z9" s="1554"/>
      <c r="AA9" s="1554"/>
      <c r="AB9" s="1554"/>
      <c r="AC9" s="1554"/>
      <c r="AD9" s="1554"/>
      <c r="AE9" s="1554"/>
      <c r="AF9" s="1554"/>
      <c r="AG9" s="1554"/>
      <c r="AH9" s="1554"/>
      <c r="AI9" s="1554"/>
      <c r="AJ9" s="1554"/>
      <c r="AK9" s="1554"/>
      <c r="AL9" s="1554"/>
      <c r="AM9" s="1554"/>
      <c r="AN9" s="1516"/>
      <c r="AO9" s="1516"/>
      <c r="AP9" s="1516"/>
      <c r="AQ9" s="1516"/>
      <c r="AR9" s="1516"/>
      <c r="AS9" s="1516"/>
      <c r="AT9" s="1516"/>
      <c r="AU9" s="1516"/>
      <c r="AV9" s="1516"/>
      <c r="AW9" s="1516"/>
      <c r="AX9" s="1516"/>
      <c r="AY9" s="1516"/>
      <c r="AZ9" s="1516"/>
      <c r="BA9" s="286"/>
      <c r="BB9" s="287"/>
      <c r="BC9" s="287"/>
      <c r="BD9" s="287"/>
      <c r="BE9" s="287"/>
      <c r="BF9" s="287"/>
      <c r="BG9" s="306"/>
      <c r="BH9" s="306"/>
      <c r="BI9" s="306"/>
      <c r="BJ9" s="287"/>
      <c r="BK9" s="287"/>
      <c r="BL9" s="287"/>
      <c r="BM9" s="289"/>
      <c r="BN9" s="1521"/>
      <c r="BO9" s="1514"/>
      <c r="BP9" s="1514"/>
      <c r="BQ9" s="1514"/>
      <c r="BR9" s="1514"/>
      <c r="BS9" s="1514"/>
      <c r="BT9" s="1514"/>
      <c r="BU9" s="1514"/>
      <c r="BV9" s="1514"/>
      <c r="BW9" s="1514"/>
      <c r="BX9" s="1514"/>
      <c r="BY9" s="1514"/>
      <c r="BZ9" s="1514"/>
      <c r="CA9" s="1514"/>
      <c r="CB9" s="1514"/>
      <c r="CC9" s="1522"/>
      <c r="CD9" s="1514"/>
      <c r="CE9" s="1514"/>
      <c r="CF9" s="1514"/>
      <c r="CG9" s="1514"/>
      <c r="CH9" s="1514"/>
      <c r="CI9" s="1514"/>
      <c r="CJ9" s="1514"/>
      <c r="CK9" s="1514"/>
      <c r="CL9" s="1514"/>
      <c r="CM9" s="1514"/>
      <c r="CN9" s="1514"/>
      <c r="CO9" s="1514"/>
      <c r="CP9" s="1514"/>
      <c r="CQ9" s="1514"/>
      <c r="CR9" s="1514"/>
      <c r="CS9" s="1514"/>
      <c r="CT9" s="1514"/>
      <c r="CU9" s="1514"/>
      <c r="CV9" s="1514"/>
      <c r="CW9" s="1522"/>
      <c r="CX9" s="1524"/>
      <c r="CY9" s="1524"/>
      <c r="CZ9" s="1514"/>
      <c r="DA9" s="1514"/>
      <c r="DB9" s="1514"/>
      <c r="DC9" s="1514"/>
      <c r="DD9" s="1514"/>
      <c r="DE9" s="1514"/>
      <c r="DF9" s="1514"/>
      <c r="DG9" s="1514"/>
      <c r="DH9" s="1514"/>
      <c r="DI9" s="1514"/>
      <c r="DJ9" s="1514"/>
      <c r="DK9" s="1514"/>
      <c r="DL9" s="1514"/>
      <c r="DM9" s="1514"/>
      <c r="DN9" s="1514"/>
      <c r="DO9" s="1514"/>
      <c r="DP9" s="1534"/>
      <c r="DQ9" s="1534"/>
      <c r="DR9" s="1536"/>
      <c r="DS9" s="1524"/>
      <c r="DT9" s="1514"/>
      <c r="DU9" s="1514"/>
      <c r="DV9" s="1514"/>
      <c r="DW9" s="1514"/>
      <c r="DX9" s="1514"/>
      <c r="DY9" s="1514"/>
      <c r="DZ9" s="1514"/>
      <c r="EA9" s="1514"/>
      <c r="EB9" s="1514"/>
      <c r="EC9" s="1514"/>
      <c r="ED9" s="1514"/>
      <c r="EE9" s="1514"/>
      <c r="EF9" s="1514"/>
      <c r="EG9" s="1514"/>
      <c r="EH9" s="1514"/>
      <c r="EI9" s="1514"/>
      <c r="EJ9" s="1514"/>
      <c r="EK9" s="1514"/>
      <c r="EL9" s="1514"/>
      <c r="EM9" s="1514"/>
      <c r="EN9" s="1514"/>
      <c r="EO9" s="1514"/>
      <c r="EP9" s="1534"/>
      <c r="EQ9" s="1538"/>
      <c r="ER9" s="1513"/>
      <c r="ES9" s="1514"/>
      <c r="ET9" s="1514"/>
      <c r="EU9" s="1514"/>
      <c r="EV9" s="1514"/>
      <c r="EW9" s="1514"/>
      <c r="EX9" s="1514"/>
      <c r="EY9" s="1514"/>
      <c r="EZ9" s="1514"/>
      <c r="FA9" s="1514"/>
      <c r="FB9" s="1514"/>
      <c r="FC9" s="1514"/>
      <c r="FD9" s="1514"/>
      <c r="FE9" s="1514"/>
      <c r="FF9" s="1514"/>
      <c r="FG9" s="1515"/>
    </row>
    <row r="10" spans="1:163" ht="14.25" customHeight="1">
      <c r="A10" s="304"/>
      <c r="B10" s="1541" t="s">
        <v>136</v>
      </c>
      <c r="C10" s="1541"/>
      <c r="D10" s="1541"/>
      <c r="E10" s="1541"/>
      <c r="F10" s="1541"/>
      <c r="G10" s="1541"/>
      <c r="H10" s="1541"/>
      <c r="I10" s="1541"/>
      <c r="J10" s="1541"/>
      <c r="K10" s="1541"/>
      <c r="L10" s="1541"/>
      <c r="M10" s="1541"/>
      <c r="N10" s="1541"/>
      <c r="O10" s="1541"/>
      <c r="P10" s="1541"/>
      <c r="Q10" s="1541"/>
      <c r="R10" s="1541"/>
      <c r="S10" s="1541"/>
      <c r="T10" s="1541"/>
      <c r="U10" s="1541"/>
      <c r="V10" s="1541"/>
      <c r="W10" s="1541"/>
      <c r="X10" s="1541"/>
      <c r="Y10" s="1541"/>
      <c r="Z10" s="1541"/>
      <c r="AA10" s="1541"/>
      <c r="AB10" s="1541"/>
      <c r="AC10" s="1541"/>
      <c r="AD10" s="1541"/>
      <c r="AE10" s="1541"/>
      <c r="AF10" s="1541"/>
      <c r="AG10" s="1541"/>
      <c r="AH10" s="1541"/>
      <c r="AI10" s="1541"/>
      <c r="AJ10" s="1541"/>
      <c r="AK10" s="1541"/>
      <c r="AL10" s="1541"/>
      <c r="AM10" s="1542"/>
      <c r="AN10" s="1545"/>
      <c r="AO10" s="1546"/>
      <c r="AP10" s="1546"/>
      <c r="AQ10" s="1546"/>
      <c r="AR10" s="1546"/>
      <c r="AS10" s="1546"/>
      <c r="AT10" s="1546"/>
      <c r="AU10" s="1546"/>
      <c r="AV10" s="1546"/>
      <c r="AW10" s="1546"/>
      <c r="AX10" s="1546"/>
      <c r="AY10" s="1546"/>
      <c r="AZ10" s="1547"/>
      <c r="BA10" s="1375" t="s">
        <v>122</v>
      </c>
      <c r="BB10" s="1376"/>
      <c r="BC10" s="1376"/>
      <c r="BD10" s="1376"/>
      <c r="BE10" s="1376"/>
      <c r="BF10" s="1376"/>
      <c r="BG10" s="1531" t="s">
        <v>352</v>
      </c>
      <c r="BH10" s="1531"/>
      <c r="BI10" s="1531"/>
      <c r="BJ10" s="1378" t="s">
        <v>226</v>
      </c>
      <c r="BK10" s="1378"/>
      <c r="BL10" s="1378"/>
      <c r="BM10" s="1379"/>
      <c r="BN10" s="1559">
        <v>34680</v>
      </c>
      <c r="BO10" s="1560"/>
      <c r="BP10" s="1560"/>
      <c r="BQ10" s="1560"/>
      <c r="BR10" s="1560"/>
      <c r="BS10" s="1560"/>
      <c r="BT10" s="1560"/>
      <c r="BU10" s="1560"/>
      <c r="BV10" s="1560"/>
      <c r="BW10" s="1560"/>
      <c r="BX10" s="1560"/>
      <c r="BY10" s="1560"/>
      <c r="BZ10" s="1560"/>
      <c r="CA10" s="1560"/>
      <c r="CB10" s="1560"/>
      <c r="CC10" s="1561"/>
      <c r="CD10" s="1565">
        <v>66630</v>
      </c>
      <c r="CE10" s="1560"/>
      <c r="CF10" s="1560"/>
      <c r="CG10" s="1560"/>
      <c r="CH10" s="1560"/>
      <c r="CI10" s="1560"/>
      <c r="CJ10" s="1560"/>
      <c r="CK10" s="1560"/>
      <c r="CL10" s="1560"/>
      <c r="CM10" s="1560"/>
      <c r="CN10" s="1560"/>
      <c r="CO10" s="1560"/>
      <c r="CP10" s="1560"/>
      <c r="CQ10" s="1560"/>
      <c r="CR10" s="1560"/>
      <c r="CS10" s="1560"/>
      <c r="CT10" s="1560"/>
      <c r="CU10" s="1560"/>
      <c r="CV10" s="1560"/>
      <c r="CW10" s="1561"/>
      <c r="CX10" s="1523" t="s">
        <v>55</v>
      </c>
      <c r="CY10" s="1523"/>
      <c r="CZ10" s="1560">
        <v>17141</v>
      </c>
      <c r="DA10" s="1560"/>
      <c r="DB10" s="1560"/>
      <c r="DC10" s="1560"/>
      <c r="DD10" s="1560"/>
      <c r="DE10" s="1560"/>
      <c r="DF10" s="1560"/>
      <c r="DG10" s="1560"/>
      <c r="DH10" s="1560"/>
      <c r="DI10" s="1560"/>
      <c r="DJ10" s="1560"/>
      <c r="DK10" s="1560"/>
      <c r="DL10" s="1560"/>
      <c r="DM10" s="1560"/>
      <c r="DN10" s="1560"/>
      <c r="DO10" s="1560"/>
      <c r="DP10" s="1533" t="s">
        <v>56</v>
      </c>
      <c r="DQ10" s="1533"/>
      <c r="DR10" s="1535" t="s">
        <v>55</v>
      </c>
      <c r="DS10" s="1523"/>
      <c r="DT10" s="1560">
        <v>73763</v>
      </c>
      <c r="DU10" s="1560" t="e">
        <v>#REF!</v>
      </c>
      <c r="DV10" s="1560" t="e">
        <v>#REF!</v>
      </c>
      <c r="DW10" s="1560" t="e">
        <v>#REF!</v>
      </c>
      <c r="DX10" s="1560" t="e">
        <v>#REF!</v>
      </c>
      <c r="DY10" s="1560" t="e">
        <v>#REF!</v>
      </c>
      <c r="DZ10" s="1560" t="e">
        <v>#REF!</v>
      </c>
      <c r="EA10" s="1560" t="e">
        <v>#REF!</v>
      </c>
      <c r="EB10" s="1560" t="e">
        <v>#REF!</v>
      </c>
      <c r="EC10" s="1560" t="e">
        <v>#REF!</v>
      </c>
      <c r="ED10" s="1560" t="e">
        <v>#REF!</v>
      </c>
      <c r="EE10" s="1560" t="e">
        <v>#REF!</v>
      </c>
      <c r="EF10" s="1560" t="e">
        <v>#REF!</v>
      </c>
      <c r="EG10" s="1560" t="e">
        <v>#REF!</v>
      </c>
      <c r="EH10" s="1560" t="e">
        <v>#REF!</v>
      </c>
      <c r="EI10" s="1560" t="e">
        <v>#REF!</v>
      </c>
      <c r="EJ10" s="1560" t="e">
        <v>#REF!</v>
      </c>
      <c r="EK10" s="1560" t="e">
        <v>#REF!</v>
      </c>
      <c r="EL10" s="1560" t="e">
        <v>#REF!</v>
      </c>
      <c r="EM10" s="1560" t="e">
        <v>#REF!</v>
      </c>
      <c r="EN10" s="1560" t="e">
        <v>#REF!</v>
      </c>
      <c r="EO10" s="1560" t="e">
        <v>#REF!</v>
      </c>
      <c r="EP10" s="1533" t="s">
        <v>56</v>
      </c>
      <c r="EQ10" s="1537"/>
      <c r="ER10" s="1539">
        <f>BN10+CD10-CZ10-DT10</f>
        <v>10406</v>
      </c>
      <c r="ES10" s="1519"/>
      <c r="ET10" s="1519"/>
      <c r="EU10" s="1519"/>
      <c r="EV10" s="1519"/>
      <c r="EW10" s="1519"/>
      <c r="EX10" s="1519"/>
      <c r="EY10" s="1519"/>
      <c r="EZ10" s="1519"/>
      <c r="FA10" s="1519"/>
      <c r="FB10" s="1519"/>
      <c r="FC10" s="1519"/>
      <c r="FD10" s="1519"/>
      <c r="FE10" s="1519"/>
      <c r="FF10" s="1519"/>
      <c r="FG10" s="1540"/>
    </row>
    <row r="11" spans="1:163" ht="3" customHeight="1">
      <c r="A11" s="305"/>
      <c r="B11" s="1543"/>
      <c r="C11" s="1543"/>
      <c r="D11" s="1543"/>
      <c r="E11" s="1543"/>
      <c r="F11" s="1543"/>
      <c r="G11" s="1543"/>
      <c r="H11" s="1543"/>
      <c r="I11" s="1543"/>
      <c r="J11" s="1543"/>
      <c r="K11" s="1543"/>
      <c r="L11" s="1543"/>
      <c r="M11" s="1543"/>
      <c r="N11" s="1543"/>
      <c r="O11" s="1543"/>
      <c r="P11" s="1543"/>
      <c r="Q11" s="1543"/>
      <c r="R11" s="1543"/>
      <c r="S11" s="1543"/>
      <c r="T11" s="1543"/>
      <c r="U11" s="1543"/>
      <c r="V11" s="1543"/>
      <c r="W11" s="1543"/>
      <c r="X11" s="1543"/>
      <c r="Y11" s="1543"/>
      <c r="Z11" s="1543"/>
      <c r="AA11" s="1543"/>
      <c r="AB11" s="1543"/>
      <c r="AC11" s="1543"/>
      <c r="AD11" s="1543"/>
      <c r="AE11" s="1543"/>
      <c r="AF11" s="1543"/>
      <c r="AG11" s="1543"/>
      <c r="AH11" s="1543"/>
      <c r="AI11" s="1543"/>
      <c r="AJ11" s="1543"/>
      <c r="AK11" s="1543"/>
      <c r="AL11" s="1543"/>
      <c r="AM11" s="1544"/>
      <c r="AN11" s="1548"/>
      <c r="AO11" s="1549"/>
      <c r="AP11" s="1549"/>
      <c r="AQ11" s="1549"/>
      <c r="AR11" s="1549"/>
      <c r="AS11" s="1549"/>
      <c r="AT11" s="1549"/>
      <c r="AU11" s="1549"/>
      <c r="AV11" s="1549"/>
      <c r="AW11" s="1549"/>
      <c r="AX11" s="1549"/>
      <c r="AY11" s="1549"/>
      <c r="AZ11" s="1550"/>
      <c r="BA11" s="286"/>
      <c r="BB11" s="287"/>
      <c r="BC11" s="287"/>
      <c r="BD11" s="287"/>
      <c r="BE11" s="287"/>
      <c r="BF11" s="287"/>
      <c r="BG11" s="306"/>
      <c r="BH11" s="306"/>
      <c r="BI11" s="306"/>
      <c r="BJ11" s="287"/>
      <c r="BK11" s="287"/>
      <c r="BL11" s="287"/>
      <c r="BM11" s="289"/>
      <c r="BN11" s="1562"/>
      <c r="BO11" s="1563"/>
      <c r="BP11" s="1563"/>
      <c r="BQ11" s="1563"/>
      <c r="BR11" s="1563"/>
      <c r="BS11" s="1563"/>
      <c r="BT11" s="1563"/>
      <c r="BU11" s="1563"/>
      <c r="BV11" s="1563"/>
      <c r="BW11" s="1563"/>
      <c r="BX11" s="1563"/>
      <c r="BY11" s="1563"/>
      <c r="BZ11" s="1563"/>
      <c r="CA11" s="1563"/>
      <c r="CB11" s="1563"/>
      <c r="CC11" s="1564"/>
      <c r="CD11" s="1566"/>
      <c r="CE11" s="1563"/>
      <c r="CF11" s="1563"/>
      <c r="CG11" s="1563"/>
      <c r="CH11" s="1563"/>
      <c r="CI11" s="1563"/>
      <c r="CJ11" s="1563"/>
      <c r="CK11" s="1563"/>
      <c r="CL11" s="1563"/>
      <c r="CM11" s="1563"/>
      <c r="CN11" s="1563"/>
      <c r="CO11" s="1563"/>
      <c r="CP11" s="1563"/>
      <c r="CQ11" s="1563"/>
      <c r="CR11" s="1563"/>
      <c r="CS11" s="1563"/>
      <c r="CT11" s="1563"/>
      <c r="CU11" s="1563"/>
      <c r="CV11" s="1563"/>
      <c r="CW11" s="1564"/>
      <c r="CX11" s="1524"/>
      <c r="CY11" s="1524"/>
      <c r="CZ11" s="1563"/>
      <c r="DA11" s="1563"/>
      <c r="DB11" s="1563"/>
      <c r="DC11" s="1563"/>
      <c r="DD11" s="1563"/>
      <c r="DE11" s="1563"/>
      <c r="DF11" s="1563"/>
      <c r="DG11" s="1563"/>
      <c r="DH11" s="1563"/>
      <c r="DI11" s="1563"/>
      <c r="DJ11" s="1563"/>
      <c r="DK11" s="1563"/>
      <c r="DL11" s="1563"/>
      <c r="DM11" s="1563"/>
      <c r="DN11" s="1563"/>
      <c r="DO11" s="1563"/>
      <c r="DP11" s="1534"/>
      <c r="DQ11" s="1534"/>
      <c r="DR11" s="1536"/>
      <c r="DS11" s="1524"/>
      <c r="DT11" s="1563"/>
      <c r="DU11" s="1563"/>
      <c r="DV11" s="1563"/>
      <c r="DW11" s="1563"/>
      <c r="DX11" s="1563"/>
      <c r="DY11" s="1563"/>
      <c r="DZ11" s="1563"/>
      <c r="EA11" s="1563"/>
      <c r="EB11" s="1563"/>
      <c r="EC11" s="1563"/>
      <c r="ED11" s="1563"/>
      <c r="EE11" s="1563"/>
      <c r="EF11" s="1563"/>
      <c r="EG11" s="1563"/>
      <c r="EH11" s="1563"/>
      <c r="EI11" s="1563"/>
      <c r="EJ11" s="1563"/>
      <c r="EK11" s="1563"/>
      <c r="EL11" s="1563"/>
      <c r="EM11" s="1563"/>
      <c r="EN11" s="1563"/>
      <c r="EO11" s="1563"/>
      <c r="EP11" s="1534"/>
      <c r="EQ11" s="1538"/>
      <c r="ER11" s="1513"/>
      <c r="ES11" s="1514"/>
      <c r="ET11" s="1514"/>
      <c r="EU11" s="1514"/>
      <c r="EV11" s="1514"/>
      <c r="EW11" s="1514"/>
      <c r="EX11" s="1514"/>
      <c r="EY11" s="1514"/>
      <c r="EZ11" s="1514"/>
      <c r="FA11" s="1514"/>
      <c r="FB11" s="1514"/>
      <c r="FC11" s="1514"/>
      <c r="FD11" s="1514"/>
      <c r="FE11" s="1514"/>
      <c r="FF11" s="1514"/>
      <c r="FG11" s="1515"/>
    </row>
    <row r="12" spans="1:163" ht="14.25" customHeight="1">
      <c r="A12" s="305"/>
      <c r="B12" s="1555" t="s">
        <v>475</v>
      </c>
      <c r="C12" s="1555"/>
      <c r="D12" s="1555"/>
      <c r="E12" s="1555"/>
      <c r="F12" s="1555"/>
      <c r="G12" s="1555"/>
      <c r="H12" s="1555"/>
      <c r="I12" s="1555"/>
      <c r="J12" s="1555"/>
      <c r="K12" s="1555"/>
      <c r="L12" s="1555"/>
      <c r="M12" s="1555"/>
      <c r="N12" s="1555"/>
      <c r="O12" s="1555"/>
      <c r="P12" s="1555"/>
      <c r="Q12" s="1555"/>
      <c r="R12" s="1555"/>
      <c r="S12" s="1555"/>
      <c r="T12" s="1555"/>
      <c r="U12" s="1555"/>
      <c r="V12" s="1555"/>
      <c r="W12" s="1555"/>
      <c r="X12" s="1555"/>
      <c r="Y12" s="1555"/>
      <c r="Z12" s="1555"/>
      <c r="AA12" s="1555"/>
      <c r="AB12" s="1555"/>
      <c r="AC12" s="1555"/>
      <c r="AD12" s="1555"/>
      <c r="AE12" s="1555"/>
      <c r="AF12" s="1555"/>
      <c r="AG12" s="1555"/>
      <c r="AH12" s="1555"/>
      <c r="AI12" s="1555"/>
      <c r="AJ12" s="1555"/>
      <c r="AK12" s="1555"/>
      <c r="AL12" s="1555"/>
      <c r="AM12" s="1556"/>
      <c r="AN12" s="1548"/>
      <c r="AO12" s="1549"/>
      <c r="AP12" s="1549"/>
      <c r="AQ12" s="1549"/>
      <c r="AR12" s="1549"/>
      <c r="AS12" s="1549"/>
      <c r="AT12" s="1549"/>
      <c r="AU12" s="1549"/>
      <c r="AV12" s="1549"/>
      <c r="AW12" s="1549"/>
      <c r="AX12" s="1549"/>
      <c r="AY12" s="1549"/>
      <c r="AZ12" s="1550"/>
      <c r="BA12" s="1375" t="s">
        <v>122</v>
      </c>
      <c r="BB12" s="1376"/>
      <c r="BC12" s="1376"/>
      <c r="BD12" s="1376"/>
      <c r="BE12" s="1376"/>
      <c r="BF12" s="1376"/>
      <c r="BG12" s="1517" t="s">
        <v>350</v>
      </c>
      <c r="BH12" s="1517"/>
      <c r="BI12" s="1517"/>
      <c r="BJ12" s="1378" t="s">
        <v>227</v>
      </c>
      <c r="BK12" s="1378"/>
      <c r="BL12" s="1378"/>
      <c r="BM12" s="1379"/>
      <c r="BN12" s="1559">
        <v>27471</v>
      </c>
      <c r="BO12" s="1560"/>
      <c r="BP12" s="1560"/>
      <c r="BQ12" s="1560"/>
      <c r="BR12" s="1560"/>
      <c r="BS12" s="1560"/>
      <c r="BT12" s="1560"/>
      <c r="BU12" s="1560"/>
      <c r="BV12" s="1560"/>
      <c r="BW12" s="1560"/>
      <c r="BX12" s="1560"/>
      <c r="BY12" s="1560"/>
      <c r="BZ12" s="1560"/>
      <c r="CA12" s="1560"/>
      <c r="CB12" s="1560"/>
      <c r="CC12" s="1561"/>
      <c r="CD12" s="1565">
        <v>98449</v>
      </c>
      <c r="CE12" s="1560"/>
      <c r="CF12" s="1560"/>
      <c r="CG12" s="1560"/>
      <c r="CH12" s="1560"/>
      <c r="CI12" s="1560"/>
      <c r="CJ12" s="1560"/>
      <c r="CK12" s="1560"/>
      <c r="CL12" s="1560"/>
      <c r="CM12" s="1560"/>
      <c r="CN12" s="1560"/>
      <c r="CO12" s="1560"/>
      <c r="CP12" s="1560"/>
      <c r="CQ12" s="1560"/>
      <c r="CR12" s="1560"/>
      <c r="CS12" s="1560"/>
      <c r="CT12" s="1560"/>
      <c r="CU12" s="1560"/>
      <c r="CV12" s="1560"/>
      <c r="CW12" s="1561"/>
      <c r="CX12" s="1535" t="s">
        <v>55</v>
      </c>
      <c r="CY12" s="1523"/>
      <c r="CZ12" s="1560">
        <v>8</v>
      </c>
      <c r="DA12" s="1560"/>
      <c r="DB12" s="1560"/>
      <c r="DC12" s="1560"/>
      <c r="DD12" s="1560"/>
      <c r="DE12" s="1560"/>
      <c r="DF12" s="1560"/>
      <c r="DG12" s="1560"/>
      <c r="DH12" s="1560"/>
      <c r="DI12" s="1560"/>
      <c r="DJ12" s="1560"/>
      <c r="DK12" s="1560"/>
      <c r="DL12" s="1560"/>
      <c r="DM12" s="1560"/>
      <c r="DN12" s="1560"/>
      <c r="DO12" s="1560"/>
      <c r="DP12" s="1533" t="s">
        <v>56</v>
      </c>
      <c r="DQ12" s="1537"/>
      <c r="DR12" s="1535" t="s">
        <v>55</v>
      </c>
      <c r="DS12" s="1523"/>
      <c r="DT12" s="1560">
        <v>91450</v>
      </c>
      <c r="DU12" s="1560" t="e">
        <v>#REF!</v>
      </c>
      <c r="DV12" s="1560" t="e">
        <v>#REF!</v>
      </c>
      <c r="DW12" s="1560" t="e">
        <v>#REF!</v>
      </c>
      <c r="DX12" s="1560" t="e">
        <v>#REF!</v>
      </c>
      <c r="DY12" s="1560" t="e">
        <v>#REF!</v>
      </c>
      <c r="DZ12" s="1560" t="e">
        <v>#REF!</v>
      </c>
      <c r="EA12" s="1560" t="e">
        <v>#REF!</v>
      </c>
      <c r="EB12" s="1560" t="e">
        <v>#REF!</v>
      </c>
      <c r="EC12" s="1560" t="e">
        <v>#REF!</v>
      </c>
      <c r="ED12" s="1560" t="e">
        <v>#REF!</v>
      </c>
      <c r="EE12" s="1560" t="e">
        <v>#REF!</v>
      </c>
      <c r="EF12" s="1560" t="e">
        <v>#REF!</v>
      </c>
      <c r="EG12" s="1560" t="e">
        <v>#REF!</v>
      </c>
      <c r="EH12" s="1560" t="e">
        <v>#REF!</v>
      </c>
      <c r="EI12" s="1560" t="e">
        <v>#REF!</v>
      </c>
      <c r="EJ12" s="1560" t="e">
        <v>#REF!</v>
      </c>
      <c r="EK12" s="1560" t="e">
        <v>#REF!</v>
      </c>
      <c r="EL12" s="1560" t="e">
        <v>#REF!</v>
      </c>
      <c r="EM12" s="1560" t="e">
        <v>#REF!</v>
      </c>
      <c r="EN12" s="1560" t="e">
        <v>#REF!</v>
      </c>
      <c r="EO12" s="1560" t="e">
        <v>#REF!</v>
      </c>
      <c r="EP12" s="1533" t="s">
        <v>56</v>
      </c>
      <c r="EQ12" s="1537"/>
      <c r="ER12" s="1539">
        <f t="shared" ref="ER12" si="0">BN12+CD12-CZ12-DT12</f>
        <v>34462</v>
      </c>
      <c r="ES12" s="1519"/>
      <c r="ET12" s="1519"/>
      <c r="EU12" s="1519"/>
      <c r="EV12" s="1519"/>
      <c r="EW12" s="1519"/>
      <c r="EX12" s="1519"/>
      <c r="EY12" s="1519"/>
      <c r="EZ12" s="1519"/>
      <c r="FA12" s="1519"/>
      <c r="FB12" s="1519"/>
      <c r="FC12" s="1519"/>
      <c r="FD12" s="1519"/>
      <c r="FE12" s="1519"/>
      <c r="FF12" s="1519"/>
      <c r="FG12" s="1540"/>
    </row>
    <row r="13" spans="1:163" ht="3.75" customHeight="1">
      <c r="A13" s="307"/>
      <c r="B13" s="1557"/>
      <c r="C13" s="1557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7"/>
      <c r="O13" s="1557"/>
      <c r="P13" s="1557"/>
      <c r="Q13" s="1557"/>
      <c r="R13" s="1557"/>
      <c r="S13" s="1557"/>
      <c r="T13" s="1557"/>
      <c r="U13" s="1557"/>
      <c r="V13" s="1557"/>
      <c r="W13" s="1557"/>
      <c r="X13" s="1557"/>
      <c r="Y13" s="1557"/>
      <c r="Z13" s="1557"/>
      <c r="AA13" s="1557"/>
      <c r="AB13" s="1557"/>
      <c r="AC13" s="1557"/>
      <c r="AD13" s="1557"/>
      <c r="AE13" s="1557"/>
      <c r="AF13" s="1557"/>
      <c r="AG13" s="1557"/>
      <c r="AH13" s="1557"/>
      <c r="AI13" s="1557"/>
      <c r="AJ13" s="1557"/>
      <c r="AK13" s="1557"/>
      <c r="AL13" s="1557"/>
      <c r="AM13" s="1558"/>
      <c r="AN13" s="1551"/>
      <c r="AO13" s="1552"/>
      <c r="AP13" s="1552"/>
      <c r="AQ13" s="1552"/>
      <c r="AR13" s="1552"/>
      <c r="AS13" s="1552"/>
      <c r="AT13" s="1552"/>
      <c r="AU13" s="1552"/>
      <c r="AV13" s="1552"/>
      <c r="AW13" s="1552"/>
      <c r="AX13" s="1552"/>
      <c r="AY13" s="1552"/>
      <c r="AZ13" s="1553"/>
      <c r="BA13" s="286"/>
      <c r="BB13" s="287"/>
      <c r="BC13" s="287"/>
      <c r="BD13" s="287"/>
      <c r="BE13" s="287"/>
      <c r="BF13" s="287"/>
      <c r="BG13" s="306"/>
      <c r="BH13" s="306"/>
      <c r="BI13" s="306"/>
      <c r="BJ13" s="287"/>
      <c r="BK13" s="287"/>
      <c r="BL13" s="287"/>
      <c r="BM13" s="289"/>
      <c r="BN13" s="1562"/>
      <c r="BO13" s="1563"/>
      <c r="BP13" s="1563"/>
      <c r="BQ13" s="1563"/>
      <c r="BR13" s="1563"/>
      <c r="BS13" s="1563"/>
      <c r="BT13" s="1563"/>
      <c r="BU13" s="1563"/>
      <c r="BV13" s="1563"/>
      <c r="BW13" s="1563"/>
      <c r="BX13" s="1563"/>
      <c r="BY13" s="1563"/>
      <c r="BZ13" s="1563"/>
      <c r="CA13" s="1563"/>
      <c r="CB13" s="1563"/>
      <c r="CC13" s="1564"/>
      <c r="CD13" s="1566"/>
      <c r="CE13" s="1563"/>
      <c r="CF13" s="1563"/>
      <c r="CG13" s="1563"/>
      <c r="CH13" s="1563"/>
      <c r="CI13" s="1563"/>
      <c r="CJ13" s="1563"/>
      <c r="CK13" s="1563"/>
      <c r="CL13" s="1563"/>
      <c r="CM13" s="1563"/>
      <c r="CN13" s="1563"/>
      <c r="CO13" s="1563"/>
      <c r="CP13" s="1563"/>
      <c r="CQ13" s="1563"/>
      <c r="CR13" s="1563"/>
      <c r="CS13" s="1563"/>
      <c r="CT13" s="1563"/>
      <c r="CU13" s="1563"/>
      <c r="CV13" s="1563"/>
      <c r="CW13" s="1564"/>
      <c r="CX13" s="1536"/>
      <c r="CY13" s="1524"/>
      <c r="CZ13" s="1563"/>
      <c r="DA13" s="1563"/>
      <c r="DB13" s="1563"/>
      <c r="DC13" s="1563"/>
      <c r="DD13" s="1563"/>
      <c r="DE13" s="1563"/>
      <c r="DF13" s="1563"/>
      <c r="DG13" s="1563"/>
      <c r="DH13" s="1563"/>
      <c r="DI13" s="1563"/>
      <c r="DJ13" s="1563"/>
      <c r="DK13" s="1563"/>
      <c r="DL13" s="1563"/>
      <c r="DM13" s="1563"/>
      <c r="DN13" s="1563"/>
      <c r="DO13" s="1563"/>
      <c r="DP13" s="1534"/>
      <c r="DQ13" s="1538"/>
      <c r="DR13" s="1536"/>
      <c r="DS13" s="1524"/>
      <c r="DT13" s="1563"/>
      <c r="DU13" s="1563"/>
      <c r="DV13" s="1563"/>
      <c r="DW13" s="1563"/>
      <c r="DX13" s="1563"/>
      <c r="DY13" s="1563"/>
      <c r="DZ13" s="1563"/>
      <c r="EA13" s="1563"/>
      <c r="EB13" s="1563"/>
      <c r="EC13" s="1563"/>
      <c r="ED13" s="1563"/>
      <c r="EE13" s="1563"/>
      <c r="EF13" s="1563"/>
      <c r="EG13" s="1563"/>
      <c r="EH13" s="1563"/>
      <c r="EI13" s="1563"/>
      <c r="EJ13" s="1563"/>
      <c r="EK13" s="1563"/>
      <c r="EL13" s="1563"/>
      <c r="EM13" s="1563"/>
      <c r="EN13" s="1563"/>
      <c r="EO13" s="1563"/>
      <c r="EP13" s="1534"/>
      <c r="EQ13" s="1538"/>
      <c r="ER13" s="1513"/>
      <c r="ES13" s="1514"/>
      <c r="ET13" s="1514"/>
      <c r="EU13" s="1514"/>
      <c r="EV13" s="1514"/>
      <c r="EW13" s="1514"/>
      <c r="EX13" s="1514"/>
      <c r="EY13" s="1514"/>
      <c r="EZ13" s="1514"/>
      <c r="FA13" s="1514"/>
      <c r="FB13" s="1514"/>
      <c r="FC13" s="1514"/>
      <c r="FD13" s="1514"/>
      <c r="FE13" s="1514"/>
      <c r="FF13" s="1514"/>
      <c r="FG13" s="1515"/>
    </row>
    <row r="14" spans="1:163" ht="13.5" customHeight="1">
      <c r="A14" s="304"/>
      <c r="B14" s="1567" t="s">
        <v>476</v>
      </c>
      <c r="C14" s="1567"/>
      <c r="D14" s="1567"/>
      <c r="E14" s="1567"/>
      <c r="F14" s="1567"/>
      <c r="G14" s="1567"/>
      <c r="H14" s="1567"/>
      <c r="I14" s="1567"/>
      <c r="J14" s="1567"/>
      <c r="K14" s="1567"/>
      <c r="L14" s="1567"/>
      <c r="M14" s="1567"/>
      <c r="N14" s="1567"/>
      <c r="O14" s="1567"/>
      <c r="P14" s="1567"/>
      <c r="Q14" s="1567"/>
      <c r="R14" s="1567"/>
      <c r="S14" s="1567"/>
      <c r="T14" s="1567"/>
      <c r="U14" s="1567"/>
      <c r="V14" s="1567"/>
      <c r="W14" s="1567"/>
      <c r="X14" s="1567"/>
      <c r="Y14" s="1567"/>
      <c r="Z14" s="1567"/>
      <c r="AA14" s="1567"/>
      <c r="AB14" s="1567"/>
      <c r="AC14" s="1567"/>
      <c r="AD14" s="1567"/>
      <c r="AE14" s="1567"/>
      <c r="AF14" s="1567"/>
      <c r="AG14" s="1567"/>
      <c r="AH14" s="1567"/>
      <c r="AI14" s="1567"/>
      <c r="AJ14" s="1567"/>
      <c r="AK14" s="1567"/>
      <c r="AL14" s="1567"/>
      <c r="AM14" s="1568"/>
      <c r="AN14" s="1545"/>
      <c r="AO14" s="1546"/>
      <c r="AP14" s="1546"/>
      <c r="AQ14" s="1546"/>
      <c r="AR14" s="1546"/>
      <c r="AS14" s="1546"/>
      <c r="AT14" s="1546"/>
      <c r="AU14" s="1546"/>
      <c r="AV14" s="1546"/>
      <c r="AW14" s="1546"/>
      <c r="AX14" s="1546"/>
      <c r="AY14" s="1546"/>
      <c r="AZ14" s="1547"/>
      <c r="BA14" s="1375" t="s">
        <v>122</v>
      </c>
      <c r="BB14" s="1376"/>
      <c r="BC14" s="1376"/>
      <c r="BD14" s="1376"/>
      <c r="BE14" s="1376"/>
      <c r="BF14" s="1376"/>
      <c r="BG14" s="1531" t="s">
        <v>352</v>
      </c>
      <c r="BH14" s="1531"/>
      <c r="BI14" s="1531"/>
      <c r="BJ14" s="1378" t="s">
        <v>226</v>
      </c>
      <c r="BK14" s="1378"/>
      <c r="BL14" s="1378"/>
      <c r="BM14" s="1379"/>
      <c r="BN14" s="1559">
        <v>145354</v>
      </c>
      <c r="BO14" s="1560"/>
      <c r="BP14" s="1560"/>
      <c r="BQ14" s="1560"/>
      <c r="BR14" s="1560"/>
      <c r="BS14" s="1560"/>
      <c r="BT14" s="1560"/>
      <c r="BU14" s="1560"/>
      <c r="BV14" s="1560"/>
      <c r="BW14" s="1560"/>
      <c r="BX14" s="1560"/>
      <c r="BY14" s="1560"/>
      <c r="BZ14" s="1560"/>
      <c r="CA14" s="1560"/>
      <c r="CB14" s="1560"/>
      <c r="CC14" s="1561"/>
      <c r="CD14" s="1565">
        <v>2972</v>
      </c>
      <c r="CE14" s="1560"/>
      <c r="CF14" s="1560"/>
      <c r="CG14" s="1560"/>
      <c r="CH14" s="1560"/>
      <c r="CI14" s="1560"/>
      <c r="CJ14" s="1560"/>
      <c r="CK14" s="1560"/>
      <c r="CL14" s="1560"/>
      <c r="CM14" s="1560"/>
      <c r="CN14" s="1560"/>
      <c r="CO14" s="1560"/>
      <c r="CP14" s="1560"/>
      <c r="CQ14" s="1560"/>
      <c r="CR14" s="1560"/>
      <c r="CS14" s="1560"/>
      <c r="CT14" s="1560"/>
      <c r="CU14" s="1560"/>
      <c r="CV14" s="1560"/>
      <c r="CW14" s="1561"/>
      <c r="CX14" s="1523" t="s">
        <v>55</v>
      </c>
      <c r="CY14" s="1523"/>
      <c r="CZ14" s="1560">
        <v>110368</v>
      </c>
      <c r="DA14" s="1560"/>
      <c r="DB14" s="1560"/>
      <c r="DC14" s="1560"/>
      <c r="DD14" s="1560"/>
      <c r="DE14" s="1560"/>
      <c r="DF14" s="1560"/>
      <c r="DG14" s="1560"/>
      <c r="DH14" s="1560"/>
      <c r="DI14" s="1560"/>
      <c r="DJ14" s="1560"/>
      <c r="DK14" s="1560"/>
      <c r="DL14" s="1560"/>
      <c r="DM14" s="1560"/>
      <c r="DN14" s="1560"/>
      <c r="DO14" s="1560"/>
      <c r="DP14" s="1533" t="s">
        <v>56</v>
      </c>
      <c r="DQ14" s="1533"/>
      <c r="DR14" s="1535" t="s">
        <v>55</v>
      </c>
      <c r="DS14" s="1523"/>
      <c r="DT14" s="1560">
        <v>37393</v>
      </c>
      <c r="DU14" s="1560" t="e">
        <v>#REF!</v>
      </c>
      <c r="DV14" s="1560" t="e">
        <v>#REF!</v>
      </c>
      <c r="DW14" s="1560" t="e">
        <v>#REF!</v>
      </c>
      <c r="DX14" s="1560" t="e">
        <v>#REF!</v>
      </c>
      <c r="DY14" s="1560" t="e">
        <v>#REF!</v>
      </c>
      <c r="DZ14" s="1560" t="e">
        <v>#REF!</v>
      </c>
      <c r="EA14" s="1560" t="e">
        <v>#REF!</v>
      </c>
      <c r="EB14" s="1560" t="e">
        <v>#REF!</v>
      </c>
      <c r="EC14" s="1560" t="e">
        <v>#REF!</v>
      </c>
      <c r="ED14" s="1560" t="e">
        <v>#REF!</v>
      </c>
      <c r="EE14" s="1560" t="e">
        <v>#REF!</v>
      </c>
      <c r="EF14" s="1560" t="e">
        <v>#REF!</v>
      </c>
      <c r="EG14" s="1560" t="e">
        <v>#REF!</v>
      </c>
      <c r="EH14" s="1560" t="e">
        <v>#REF!</v>
      </c>
      <c r="EI14" s="1560" t="e">
        <v>#REF!</v>
      </c>
      <c r="EJ14" s="1560" t="e">
        <v>#REF!</v>
      </c>
      <c r="EK14" s="1560" t="e">
        <v>#REF!</v>
      </c>
      <c r="EL14" s="1560" t="e">
        <v>#REF!</v>
      </c>
      <c r="EM14" s="1560" t="e">
        <v>#REF!</v>
      </c>
      <c r="EN14" s="1560" t="e">
        <v>#REF!</v>
      </c>
      <c r="EO14" s="1560" t="e">
        <v>#REF!</v>
      </c>
      <c r="EP14" s="1533" t="s">
        <v>56</v>
      </c>
      <c r="EQ14" s="1537"/>
      <c r="ER14" s="1539">
        <f t="shared" ref="ER14" si="1">BN14+CD14-CZ14-DT14</f>
        <v>565</v>
      </c>
      <c r="ES14" s="1519"/>
      <c r="ET14" s="1519"/>
      <c r="EU14" s="1519"/>
      <c r="EV14" s="1519"/>
      <c r="EW14" s="1519"/>
      <c r="EX14" s="1519"/>
      <c r="EY14" s="1519"/>
      <c r="EZ14" s="1519"/>
      <c r="FA14" s="1519"/>
      <c r="FB14" s="1519"/>
      <c r="FC14" s="1519"/>
      <c r="FD14" s="1519"/>
      <c r="FE14" s="1519"/>
      <c r="FF14" s="1519"/>
      <c r="FG14" s="1540"/>
    </row>
    <row r="15" spans="1:163" ht="3" customHeight="1">
      <c r="A15" s="305"/>
      <c r="B15" s="1555"/>
      <c r="C15" s="1555"/>
      <c r="D15" s="1555"/>
      <c r="E15" s="1555"/>
      <c r="F15" s="1555"/>
      <c r="G15" s="1555"/>
      <c r="H15" s="1555"/>
      <c r="I15" s="1555"/>
      <c r="J15" s="1555"/>
      <c r="K15" s="1555"/>
      <c r="L15" s="1555"/>
      <c r="M15" s="1555"/>
      <c r="N15" s="1555"/>
      <c r="O15" s="1555"/>
      <c r="P15" s="1555"/>
      <c r="Q15" s="1555"/>
      <c r="R15" s="1555"/>
      <c r="S15" s="1555"/>
      <c r="T15" s="1555"/>
      <c r="U15" s="1555"/>
      <c r="V15" s="1555"/>
      <c r="W15" s="1555"/>
      <c r="X15" s="1555"/>
      <c r="Y15" s="1555"/>
      <c r="Z15" s="1555"/>
      <c r="AA15" s="1555"/>
      <c r="AB15" s="1555"/>
      <c r="AC15" s="1555"/>
      <c r="AD15" s="1555"/>
      <c r="AE15" s="1555"/>
      <c r="AF15" s="1555"/>
      <c r="AG15" s="1555"/>
      <c r="AH15" s="1555"/>
      <c r="AI15" s="1555"/>
      <c r="AJ15" s="1555"/>
      <c r="AK15" s="1555"/>
      <c r="AL15" s="1555"/>
      <c r="AM15" s="1556"/>
      <c r="AN15" s="1548"/>
      <c r="AO15" s="1549"/>
      <c r="AP15" s="1549"/>
      <c r="AQ15" s="1549"/>
      <c r="AR15" s="1549"/>
      <c r="AS15" s="1549"/>
      <c r="AT15" s="1549"/>
      <c r="AU15" s="1549"/>
      <c r="AV15" s="1549"/>
      <c r="AW15" s="1549"/>
      <c r="AX15" s="1549"/>
      <c r="AY15" s="1549"/>
      <c r="AZ15" s="1550"/>
      <c r="BA15" s="286"/>
      <c r="BB15" s="287"/>
      <c r="BC15" s="287"/>
      <c r="BD15" s="287"/>
      <c r="BE15" s="287"/>
      <c r="BF15" s="287"/>
      <c r="BG15" s="306"/>
      <c r="BH15" s="306"/>
      <c r="BI15" s="306"/>
      <c r="BJ15" s="287"/>
      <c r="BK15" s="287"/>
      <c r="BL15" s="287"/>
      <c r="BM15" s="289"/>
      <c r="BN15" s="1562"/>
      <c r="BO15" s="1563"/>
      <c r="BP15" s="1563"/>
      <c r="BQ15" s="1563"/>
      <c r="BR15" s="1563"/>
      <c r="BS15" s="1563"/>
      <c r="BT15" s="1563"/>
      <c r="BU15" s="1563"/>
      <c r="BV15" s="1563"/>
      <c r="BW15" s="1563"/>
      <c r="BX15" s="1563"/>
      <c r="BY15" s="1563"/>
      <c r="BZ15" s="1563"/>
      <c r="CA15" s="1563"/>
      <c r="CB15" s="1563"/>
      <c r="CC15" s="1564"/>
      <c r="CD15" s="1566"/>
      <c r="CE15" s="1563"/>
      <c r="CF15" s="1563"/>
      <c r="CG15" s="1563"/>
      <c r="CH15" s="1563"/>
      <c r="CI15" s="1563"/>
      <c r="CJ15" s="1563"/>
      <c r="CK15" s="1563"/>
      <c r="CL15" s="1563"/>
      <c r="CM15" s="1563"/>
      <c r="CN15" s="1563"/>
      <c r="CO15" s="1563"/>
      <c r="CP15" s="1563"/>
      <c r="CQ15" s="1563"/>
      <c r="CR15" s="1563"/>
      <c r="CS15" s="1563"/>
      <c r="CT15" s="1563"/>
      <c r="CU15" s="1563"/>
      <c r="CV15" s="1563"/>
      <c r="CW15" s="1564"/>
      <c r="CX15" s="1524"/>
      <c r="CY15" s="1524"/>
      <c r="CZ15" s="1563"/>
      <c r="DA15" s="1563"/>
      <c r="DB15" s="1563"/>
      <c r="DC15" s="1563"/>
      <c r="DD15" s="1563"/>
      <c r="DE15" s="1563"/>
      <c r="DF15" s="1563"/>
      <c r="DG15" s="1563"/>
      <c r="DH15" s="1563"/>
      <c r="DI15" s="1563"/>
      <c r="DJ15" s="1563"/>
      <c r="DK15" s="1563"/>
      <c r="DL15" s="1563"/>
      <c r="DM15" s="1563"/>
      <c r="DN15" s="1563"/>
      <c r="DO15" s="1563"/>
      <c r="DP15" s="1534"/>
      <c r="DQ15" s="1534"/>
      <c r="DR15" s="1536"/>
      <c r="DS15" s="1524"/>
      <c r="DT15" s="1563"/>
      <c r="DU15" s="1563"/>
      <c r="DV15" s="1563"/>
      <c r="DW15" s="1563"/>
      <c r="DX15" s="1563"/>
      <c r="DY15" s="1563"/>
      <c r="DZ15" s="1563"/>
      <c r="EA15" s="1563"/>
      <c r="EB15" s="1563"/>
      <c r="EC15" s="1563"/>
      <c r="ED15" s="1563"/>
      <c r="EE15" s="1563"/>
      <c r="EF15" s="1563"/>
      <c r="EG15" s="1563"/>
      <c r="EH15" s="1563"/>
      <c r="EI15" s="1563"/>
      <c r="EJ15" s="1563"/>
      <c r="EK15" s="1563"/>
      <c r="EL15" s="1563"/>
      <c r="EM15" s="1563"/>
      <c r="EN15" s="1563"/>
      <c r="EO15" s="1563"/>
      <c r="EP15" s="1534"/>
      <c r="EQ15" s="1538"/>
      <c r="ER15" s="1513"/>
      <c r="ES15" s="1514"/>
      <c r="ET15" s="1514"/>
      <c r="EU15" s="1514"/>
      <c r="EV15" s="1514"/>
      <c r="EW15" s="1514"/>
      <c r="EX15" s="1514"/>
      <c r="EY15" s="1514"/>
      <c r="EZ15" s="1514"/>
      <c r="FA15" s="1514"/>
      <c r="FB15" s="1514"/>
      <c r="FC15" s="1514"/>
      <c r="FD15" s="1514"/>
      <c r="FE15" s="1514"/>
      <c r="FF15" s="1514"/>
      <c r="FG15" s="1515"/>
    </row>
    <row r="16" spans="1:163" ht="13.5" customHeight="1">
      <c r="A16" s="305"/>
      <c r="B16" s="1555"/>
      <c r="C16" s="1555"/>
      <c r="D16" s="1555"/>
      <c r="E16" s="1555"/>
      <c r="F16" s="1555"/>
      <c r="G16" s="1555"/>
      <c r="H16" s="1555"/>
      <c r="I16" s="1555"/>
      <c r="J16" s="1555"/>
      <c r="K16" s="1555"/>
      <c r="L16" s="1555"/>
      <c r="M16" s="1555"/>
      <c r="N16" s="1555"/>
      <c r="O16" s="1555"/>
      <c r="P16" s="1555"/>
      <c r="Q16" s="1555"/>
      <c r="R16" s="1555"/>
      <c r="S16" s="1555"/>
      <c r="T16" s="1555"/>
      <c r="U16" s="1555"/>
      <c r="V16" s="1555"/>
      <c r="W16" s="1555"/>
      <c r="X16" s="1555"/>
      <c r="Y16" s="1555"/>
      <c r="Z16" s="1555"/>
      <c r="AA16" s="1555"/>
      <c r="AB16" s="1555"/>
      <c r="AC16" s="1555"/>
      <c r="AD16" s="1555"/>
      <c r="AE16" s="1555"/>
      <c r="AF16" s="1555"/>
      <c r="AG16" s="1555"/>
      <c r="AH16" s="1555"/>
      <c r="AI16" s="1555"/>
      <c r="AJ16" s="1555"/>
      <c r="AK16" s="1555"/>
      <c r="AL16" s="1555"/>
      <c r="AM16" s="1556"/>
      <c r="AN16" s="1548"/>
      <c r="AO16" s="1549"/>
      <c r="AP16" s="1549"/>
      <c r="AQ16" s="1549"/>
      <c r="AR16" s="1549"/>
      <c r="AS16" s="1549"/>
      <c r="AT16" s="1549"/>
      <c r="AU16" s="1549"/>
      <c r="AV16" s="1549"/>
      <c r="AW16" s="1549"/>
      <c r="AX16" s="1549"/>
      <c r="AY16" s="1549"/>
      <c r="AZ16" s="1550"/>
      <c r="BA16" s="1375" t="s">
        <v>122</v>
      </c>
      <c r="BB16" s="1376"/>
      <c r="BC16" s="1376"/>
      <c r="BD16" s="1376"/>
      <c r="BE16" s="1376"/>
      <c r="BF16" s="1376"/>
      <c r="BG16" s="1517" t="s">
        <v>350</v>
      </c>
      <c r="BH16" s="1517"/>
      <c r="BI16" s="1517"/>
      <c r="BJ16" s="1378" t="s">
        <v>227</v>
      </c>
      <c r="BK16" s="1378"/>
      <c r="BL16" s="1378"/>
      <c r="BM16" s="1379"/>
      <c r="BN16" s="1559">
        <v>109997</v>
      </c>
      <c r="BO16" s="1560"/>
      <c r="BP16" s="1560"/>
      <c r="BQ16" s="1560"/>
      <c r="BR16" s="1560"/>
      <c r="BS16" s="1560"/>
      <c r="BT16" s="1560"/>
      <c r="BU16" s="1560"/>
      <c r="BV16" s="1560"/>
      <c r="BW16" s="1560"/>
      <c r="BX16" s="1560"/>
      <c r="BY16" s="1560"/>
      <c r="BZ16" s="1560"/>
      <c r="CA16" s="1560"/>
      <c r="CB16" s="1560"/>
      <c r="CC16" s="1561"/>
      <c r="CD16" s="1565">
        <v>14025</v>
      </c>
      <c r="CE16" s="1560"/>
      <c r="CF16" s="1560"/>
      <c r="CG16" s="1560"/>
      <c r="CH16" s="1560"/>
      <c r="CI16" s="1560"/>
      <c r="CJ16" s="1560"/>
      <c r="CK16" s="1560"/>
      <c r="CL16" s="1560"/>
      <c r="CM16" s="1560"/>
      <c r="CN16" s="1560"/>
      <c r="CO16" s="1560"/>
      <c r="CP16" s="1560"/>
      <c r="CQ16" s="1560"/>
      <c r="CR16" s="1560"/>
      <c r="CS16" s="1560"/>
      <c r="CT16" s="1560"/>
      <c r="CU16" s="1560"/>
      <c r="CV16" s="1560"/>
      <c r="CW16" s="1561"/>
      <c r="CX16" s="1523" t="s">
        <v>55</v>
      </c>
      <c r="CY16" s="1523"/>
      <c r="CZ16" s="1560">
        <v>0</v>
      </c>
      <c r="DA16" s="1560"/>
      <c r="DB16" s="1560"/>
      <c r="DC16" s="1560"/>
      <c r="DD16" s="1560"/>
      <c r="DE16" s="1560"/>
      <c r="DF16" s="1560"/>
      <c r="DG16" s="1560"/>
      <c r="DH16" s="1560"/>
      <c r="DI16" s="1560"/>
      <c r="DJ16" s="1560"/>
      <c r="DK16" s="1560"/>
      <c r="DL16" s="1560"/>
      <c r="DM16" s="1560"/>
      <c r="DN16" s="1560"/>
      <c r="DO16" s="1560"/>
      <c r="DP16" s="1533" t="s">
        <v>56</v>
      </c>
      <c r="DQ16" s="1533"/>
      <c r="DR16" s="1535" t="s">
        <v>55</v>
      </c>
      <c r="DS16" s="1523"/>
      <c r="DT16" s="1560">
        <v>149</v>
      </c>
      <c r="DU16" s="1560" t="e">
        <v>#REF!</v>
      </c>
      <c r="DV16" s="1560" t="e">
        <v>#REF!</v>
      </c>
      <c r="DW16" s="1560" t="e">
        <v>#REF!</v>
      </c>
      <c r="DX16" s="1560" t="e">
        <v>#REF!</v>
      </c>
      <c r="DY16" s="1560" t="e">
        <v>#REF!</v>
      </c>
      <c r="DZ16" s="1560" t="e">
        <v>#REF!</v>
      </c>
      <c r="EA16" s="1560" t="e">
        <v>#REF!</v>
      </c>
      <c r="EB16" s="1560" t="e">
        <v>#REF!</v>
      </c>
      <c r="EC16" s="1560" t="e">
        <v>#REF!</v>
      </c>
      <c r="ED16" s="1560" t="e">
        <v>#REF!</v>
      </c>
      <c r="EE16" s="1560" t="e">
        <v>#REF!</v>
      </c>
      <c r="EF16" s="1560" t="e">
        <v>#REF!</v>
      </c>
      <c r="EG16" s="1560" t="e">
        <v>#REF!</v>
      </c>
      <c r="EH16" s="1560" t="e">
        <v>#REF!</v>
      </c>
      <c r="EI16" s="1560" t="e">
        <v>#REF!</v>
      </c>
      <c r="EJ16" s="1560" t="e">
        <v>#REF!</v>
      </c>
      <c r="EK16" s="1560" t="e">
        <v>#REF!</v>
      </c>
      <c r="EL16" s="1560" t="e">
        <v>#REF!</v>
      </c>
      <c r="EM16" s="1560" t="e">
        <v>#REF!</v>
      </c>
      <c r="EN16" s="1560" t="e">
        <v>#REF!</v>
      </c>
      <c r="EO16" s="1560" t="e">
        <v>#REF!</v>
      </c>
      <c r="EP16" s="1533" t="s">
        <v>56</v>
      </c>
      <c r="EQ16" s="1537"/>
      <c r="ER16" s="1539">
        <f t="shared" ref="ER16" si="2">BN16+CD16-CZ16-DT16</f>
        <v>123873</v>
      </c>
      <c r="ES16" s="1519"/>
      <c r="ET16" s="1519"/>
      <c r="EU16" s="1519"/>
      <c r="EV16" s="1519"/>
      <c r="EW16" s="1519"/>
      <c r="EX16" s="1519"/>
      <c r="EY16" s="1519"/>
      <c r="EZ16" s="1519"/>
      <c r="FA16" s="1519"/>
      <c r="FB16" s="1519"/>
      <c r="FC16" s="1519"/>
      <c r="FD16" s="1519"/>
      <c r="FE16" s="1519"/>
      <c r="FF16" s="1519"/>
      <c r="FG16" s="1540"/>
    </row>
    <row r="17" spans="1:163" ht="3" customHeight="1">
      <c r="A17" s="307"/>
      <c r="B17" s="1557"/>
      <c r="C17" s="1557"/>
      <c r="D17" s="1557"/>
      <c r="E17" s="1557"/>
      <c r="F17" s="1557"/>
      <c r="G17" s="1557"/>
      <c r="H17" s="1557"/>
      <c r="I17" s="1557"/>
      <c r="J17" s="1557"/>
      <c r="K17" s="1557"/>
      <c r="L17" s="1557"/>
      <c r="M17" s="1557"/>
      <c r="N17" s="1557"/>
      <c r="O17" s="1557"/>
      <c r="P17" s="1557"/>
      <c r="Q17" s="1557"/>
      <c r="R17" s="1557"/>
      <c r="S17" s="1557"/>
      <c r="T17" s="1557"/>
      <c r="U17" s="1557"/>
      <c r="V17" s="1557"/>
      <c r="W17" s="1557"/>
      <c r="X17" s="1557"/>
      <c r="Y17" s="1557"/>
      <c r="Z17" s="1557"/>
      <c r="AA17" s="1557"/>
      <c r="AB17" s="1557"/>
      <c r="AC17" s="1557"/>
      <c r="AD17" s="1557"/>
      <c r="AE17" s="1557"/>
      <c r="AF17" s="1557"/>
      <c r="AG17" s="1557"/>
      <c r="AH17" s="1557"/>
      <c r="AI17" s="1557"/>
      <c r="AJ17" s="1557"/>
      <c r="AK17" s="1557"/>
      <c r="AL17" s="1557"/>
      <c r="AM17" s="1558"/>
      <c r="AN17" s="1551"/>
      <c r="AO17" s="1552"/>
      <c r="AP17" s="1552"/>
      <c r="AQ17" s="1552"/>
      <c r="AR17" s="1552"/>
      <c r="AS17" s="1552"/>
      <c r="AT17" s="1552"/>
      <c r="AU17" s="1552"/>
      <c r="AV17" s="1552"/>
      <c r="AW17" s="1552"/>
      <c r="AX17" s="1552"/>
      <c r="AY17" s="1552"/>
      <c r="AZ17" s="1553"/>
      <c r="BA17" s="286"/>
      <c r="BB17" s="287"/>
      <c r="BC17" s="287"/>
      <c r="BD17" s="287"/>
      <c r="BE17" s="287"/>
      <c r="BF17" s="287"/>
      <c r="BG17" s="306"/>
      <c r="BH17" s="306"/>
      <c r="BI17" s="306"/>
      <c r="BJ17" s="287"/>
      <c r="BK17" s="287"/>
      <c r="BL17" s="287"/>
      <c r="BM17" s="289"/>
      <c r="BN17" s="1562"/>
      <c r="BO17" s="1563"/>
      <c r="BP17" s="1563"/>
      <c r="BQ17" s="1563"/>
      <c r="BR17" s="1563"/>
      <c r="BS17" s="1563"/>
      <c r="BT17" s="1563"/>
      <c r="BU17" s="1563"/>
      <c r="BV17" s="1563"/>
      <c r="BW17" s="1563"/>
      <c r="BX17" s="1563"/>
      <c r="BY17" s="1563"/>
      <c r="BZ17" s="1563"/>
      <c r="CA17" s="1563"/>
      <c r="CB17" s="1563"/>
      <c r="CC17" s="1564"/>
      <c r="CD17" s="1566"/>
      <c r="CE17" s="1563"/>
      <c r="CF17" s="1563"/>
      <c r="CG17" s="1563"/>
      <c r="CH17" s="1563"/>
      <c r="CI17" s="1563"/>
      <c r="CJ17" s="1563"/>
      <c r="CK17" s="1563"/>
      <c r="CL17" s="1563"/>
      <c r="CM17" s="1563"/>
      <c r="CN17" s="1563"/>
      <c r="CO17" s="1563"/>
      <c r="CP17" s="1563"/>
      <c r="CQ17" s="1563"/>
      <c r="CR17" s="1563"/>
      <c r="CS17" s="1563"/>
      <c r="CT17" s="1563"/>
      <c r="CU17" s="1563"/>
      <c r="CV17" s="1563"/>
      <c r="CW17" s="1564"/>
      <c r="CX17" s="1524"/>
      <c r="CY17" s="1524"/>
      <c r="CZ17" s="1563"/>
      <c r="DA17" s="1563"/>
      <c r="DB17" s="1563"/>
      <c r="DC17" s="1563"/>
      <c r="DD17" s="1563"/>
      <c r="DE17" s="1563"/>
      <c r="DF17" s="1563"/>
      <c r="DG17" s="1563"/>
      <c r="DH17" s="1563"/>
      <c r="DI17" s="1563"/>
      <c r="DJ17" s="1563"/>
      <c r="DK17" s="1563"/>
      <c r="DL17" s="1563"/>
      <c r="DM17" s="1563"/>
      <c r="DN17" s="1563"/>
      <c r="DO17" s="1563"/>
      <c r="DP17" s="1534"/>
      <c r="DQ17" s="1534"/>
      <c r="DR17" s="1536"/>
      <c r="DS17" s="1524"/>
      <c r="DT17" s="1563"/>
      <c r="DU17" s="1563"/>
      <c r="DV17" s="1563"/>
      <c r="DW17" s="1563"/>
      <c r="DX17" s="1563"/>
      <c r="DY17" s="1563"/>
      <c r="DZ17" s="1563"/>
      <c r="EA17" s="1563"/>
      <c r="EB17" s="1563"/>
      <c r="EC17" s="1563"/>
      <c r="ED17" s="1563"/>
      <c r="EE17" s="1563"/>
      <c r="EF17" s="1563"/>
      <c r="EG17" s="1563"/>
      <c r="EH17" s="1563"/>
      <c r="EI17" s="1563"/>
      <c r="EJ17" s="1563"/>
      <c r="EK17" s="1563"/>
      <c r="EL17" s="1563"/>
      <c r="EM17" s="1563"/>
      <c r="EN17" s="1563"/>
      <c r="EO17" s="1563"/>
      <c r="EP17" s="1534"/>
      <c r="EQ17" s="1538"/>
      <c r="ER17" s="1513"/>
      <c r="ES17" s="1514"/>
      <c r="ET17" s="1514"/>
      <c r="EU17" s="1514"/>
      <c r="EV17" s="1514"/>
      <c r="EW17" s="1514"/>
      <c r="EX17" s="1514"/>
      <c r="EY17" s="1514"/>
      <c r="EZ17" s="1514"/>
      <c r="FA17" s="1514"/>
      <c r="FB17" s="1514"/>
      <c r="FC17" s="1514"/>
      <c r="FD17" s="1514"/>
      <c r="FE17" s="1514"/>
      <c r="FF17" s="1514"/>
      <c r="FG17" s="1515"/>
    </row>
    <row r="18" spans="1:163" ht="13.5" customHeight="1">
      <c r="A18" s="304"/>
      <c r="B18" s="1567" t="s">
        <v>477</v>
      </c>
      <c r="C18" s="1567"/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567"/>
      <c r="AJ18" s="1567"/>
      <c r="AK18" s="1567"/>
      <c r="AL18" s="1567"/>
      <c r="AM18" s="1568"/>
      <c r="AN18" s="1545"/>
      <c r="AO18" s="1546"/>
      <c r="AP18" s="1546"/>
      <c r="AQ18" s="1546"/>
      <c r="AR18" s="1546"/>
      <c r="AS18" s="1546"/>
      <c r="AT18" s="1546"/>
      <c r="AU18" s="1546"/>
      <c r="AV18" s="1546"/>
      <c r="AW18" s="1546"/>
      <c r="AX18" s="1546"/>
      <c r="AY18" s="1546"/>
      <c r="AZ18" s="1547"/>
      <c r="BA18" s="1375" t="s">
        <v>122</v>
      </c>
      <c r="BB18" s="1376"/>
      <c r="BC18" s="1376"/>
      <c r="BD18" s="1376"/>
      <c r="BE18" s="1376"/>
      <c r="BF18" s="1376"/>
      <c r="BG18" s="1531" t="s">
        <v>352</v>
      </c>
      <c r="BH18" s="1531"/>
      <c r="BI18" s="1531"/>
      <c r="BJ18" s="1378" t="s">
        <v>226</v>
      </c>
      <c r="BK18" s="1378"/>
      <c r="BL18" s="1378"/>
      <c r="BM18" s="1379"/>
      <c r="BN18" s="1559">
        <v>102951</v>
      </c>
      <c r="BO18" s="1560"/>
      <c r="BP18" s="1560"/>
      <c r="BQ18" s="1560"/>
      <c r="BR18" s="1560"/>
      <c r="BS18" s="1560"/>
      <c r="BT18" s="1560"/>
      <c r="BU18" s="1560"/>
      <c r="BV18" s="1560"/>
      <c r="BW18" s="1560"/>
      <c r="BX18" s="1560"/>
      <c r="BY18" s="1560"/>
      <c r="BZ18" s="1560"/>
      <c r="CA18" s="1560"/>
      <c r="CB18" s="1560"/>
      <c r="CC18" s="1561"/>
      <c r="CD18" s="1565">
        <v>237438</v>
      </c>
      <c r="CE18" s="1560"/>
      <c r="CF18" s="1560"/>
      <c r="CG18" s="1560"/>
      <c r="CH18" s="1560"/>
      <c r="CI18" s="1560"/>
      <c r="CJ18" s="1560"/>
      <c r="CK18" s="1560"/>
      <c r="CL18" s="1560"/>
      <c r="CM18" s="1560"/>
      <c r="CN18" s="1560"/>
      <c r="CO18" s="1560"/>
      <c r="CP18" s="1560"/>
      <c r="CQ18" s="1560"/>
      <c r="CR18" s="1560"/>
      <c r="CS18" s="1560"/>
      <c r="CT18" s="1560"/>
      <c r="CU18" s="1560"/>
      <c r="CV18" s="1560"/>
      <c r="CW18" s="1561"/>
      <c r="CX18" s="1523" t="s">
        <v>55</v>
      </c>
      <c r="CY18" s="1523"/>
      <c r="CZ18" s="1560">
        <v>80246</v>
      </c>
      <c r="DA18" s="1560"/>
      <c r="DB18" s="1560"/>
      <c r="DC18" s="1560"/>
      <c r="DD18" s="1560"/>
      <c r="DE18" s="1560"/>
      <c r="DF18" s="1560"/>
      <c r="DG18" s="1560"/>
      <c r="DH18" s="1560"/>
      <c r="DI18" s="1560"/>
      <c r="DJ18" s="1560"/>
      <c r="DK18" s="1560"/>
      <c r="DL18" s="1560"/>
      <c r="DM18" s="1560"/>
      <c r="DN18" s="1560"/>
      <c r="DO18" s="1560"/>
      <c r="DP18" s="1533" t="s">
        <v>56</v>
      </c>
      <c r="DQ18" s="1533"/>
      <c r="DR18" s="1535" t="s">
        <v>55</v>
      </c>
      <c r="DS18" s="1523"/>
      <c r="DT18" s="1560">
        <v>248246</v>
      </c>
      <c r="DU18" s="1560" t="e">
        <v>#REF!</v>
      </c>
      <c r="DV18" s="1560" t="e">
        <v>#REF!</v>
      </c>
      <c r="DW18" s="1560" t="e">
        <v>#REF!</v>
      </c>
      <c r="DX18" s="1560" t="e">
        <v>#REF!</v>
      </c>
      <c r="DY18" s="1560" t="e">
        <v>#REF!</v>
      </c>
      <c r="DZ18" s="1560" t="e">
        <v>#REF!</v>
      </c>
      <c r="EA18" s="1560" t="e">
        <v>#REF!</v>
      </c>
      <c r="EB18" s="1560" t="e">
        <v>#REF!</v>
      </c>
      <c r="EC18" s="1560" t="e">
        <v>#REF!</v>
      </c>
      <c r="ED18" s="1560" t="e">
        <v>#REF!</v>
      </c>
      <c r="EE18" s="1560" t="e">
        <v>#REF!</v>
      </c>
      <c r="EF18" s="1560" t="e">
        <v>#REF!</v>
      </c>
      <c r="EG18" s="1560" t="e">
        <v>#REF!</v>
      </c>
      <c r="EH18" s="1560" t="e">
        <v>#REF!</v>
      </c>
      <c r="EI18" s="1560" t="e">
        <v>#REF!</v>
      </c>
      <c r="EJ18" s="1560" t="e">
        <v>#REF!</v>
      </c>
      <c r="EK18" s="1560" t="e">
        <v>#REF!</v>
      </c>
      <c r="EL18" s="1560" t="e">
        <v>#REF!</v>
      </c>
      <c r="EM18" s="1560" t="e">
        <v>#REF!</v>
      </c>
      <c r="EN18" s="1560" t="e">
        <v>#REF!</v>
      </c>
      <c r="EO18" s="1560" t="e">
        <v>#REF!</v>
      </c>
      <c r="EP18" s="1533" t="s">
        <v>56</v>
      </c>
      <c r="EQ18" s="1537"/>
      <c r="ER18" s="1539">
        <f t="shared" ref="ER18" si="3">BN18+CD18-CZ18-DT18</f>
        <v>11897</v>
      </c>
      <c r="ES18" s="1519"/>
      <c r="ET18" s="1519"/>
      <c r="EU18" s="1519"/>
      <c r="EV18" s="1519"/>
      <c r="EW18" s="1519"/>
      <c r="EX18" s="1519"/>
      <c r="EY18" s="1519"/>
      <c r="EZ18" s="1519"/>
      <c r="FA18" s="1519"/>
      <c r="FB18" s="1519"/>
      <c r="FC18" s="1519"/>
      <c r="FD18" s="1519"/>
      <c r="FE18" s="1519"/>
      <c r="FF18" s="1519"/>
      <c r="FG18" s="1540"/>
    </row>
    <row r="19" spans="1:163" ht="3" customHeight="1">
      <c r="A19" s="305"/>
      <c r="B19" s="1555"/>
      <c r="C19" s="1555"/>
      <c r="D19" s="1555"/>
      <c r="E19" s="1555"/>
      <c r="F19" s="1555"/>
      <c r="G19" s="1555"/>
      <c r="H19" s="1555"/>
      <c r="I19" s="1555"/>
      <c r="J19" s="1555"/>
      <c r="K19" s="1555"/>
      <c r="L19" s="1555"/>
      <c r="M19" s="1555"/>
      <c r="N19" s="1555"/>
      <c r="O19" s="1555"/>
      <c r="P19" s="1555"/>
      <c r="Q19" s="1555"/>
      <c r="R19" s="1555"/>
      <c r="S19" s="1555"/>
      <c r="T19" s="1555"/>
      <c r="U19" s="1555"/>
      <c r="V19" s="1555"/>
      <c r="W19" s="1555"/>
      <c r="X19" s="1555"/>
      <c r="Y19" s="1555"/>
      <c r="Z19" s="1555"/>
      <c r="AA19" s="1555"/>
      <c r="AB19" s="1555"/>
      <c r="AC19" s="1555"/>
      <c r="AD19" s="1555"/>
      <c r="AE19" s="1555"/>
      <c r="AF19" s="1555"/>
      <c r="AG19" s="1555"/>
      <c r="AH19" s="1555"/>
      <c r="AI19" s="1555"/>
      <c r="AJ19" s="1555"/>
      <c r="AK19" s="1555"/>
      <c r="AL19" s="1555"/>
      <c r="AM19" s="1556"/>
      <c r="AN19" s="1548"/>
      <c r="AO19" s="1549"/>
      <c r="AP19" s="1549"/>
      <c r="AQ19" s="1549"/>
      <c r="AR19" s="1549"/>
      <c r="AS19" s="1549"/>
      <c r="AT19" s="1549"/>
      <c r="AU19" s="1549"/>
      <c r="AV19" s="1549"/>
      <c r="AW19" s="1549"/>
      <c r="AX19" s="1549"/>
      <c r="AY19" s="1549"/>
      <c r="AZ19" s="1550"/>
      <c r="BA19" s="286"/>
      <c r="BB19" s="287"/>
      <c r="BC19" s="287"/>
      <c r="BD19" s="287"/>
      <c r="BE19" s="287"/>
      <c r="BF19" s="287"/>
      <c r="BG19" s="306"/>
      <c r="BH19" s="306"/>
      <c r="BI19" s="306"/>
      <c r="BJ19" s="287"/>
      <c r="BK19" s="287"/>
      <c r="BL19" s="287"/>
      <c r="BM19" s="289"/>
      <c r="BN19" s="1562"/>
      <c r="BO19" s="1563"/>
      <c r="BP19" s="1563"/>
      <c r="BQ19" s="1563"/>
      <c r="BR19" s="1563"/>
      <c r="BS19" s="1563"/>
      <c r="BT19" s="1563"/>
      <c r="BU19" s="1563"/>
      <c r="BV19" s="1563"/>
      <c r="BW19" s="1563"/>
      <c r="BX19" s="1563"/>
      <c r="BY19" s="1563"/>
      <c r="BZ19" s="1563"/>
      <c r="CA19" s="1563"/>
      <c r="CB19" s="1563"/>
      <c r="CC19" s="1564"/>
      <c r="CD19" s="1566"/>
      <c r="CE19" s="1563"/>
      <c r="CF19" s="1563"/>
      <c r="CG19" s="1563"/>
      <c r="CH19" s="1563"/>
      <c r="CI19" s="1563"/>
      <c r="CJ19" s="1563"/>
      <c r="CK19" s="1563"/>
      <c r="CL19" s="1563"/>
      <c r="CM19" s="1563"/>
      <c r="CN19" s="1563"/>
      <c r="CO19" s="1563"/>
      <c r="CP19" s="1563"/>
      <c r="CQ19" s="1563"/>
      <c r="CR19" s="1563"/>
      <c r="CS19" s="1563"/>
      <c r="CT19" s="1563"/>
      <c r="CU19" s="1563"/>
      <c r="CV19" s="1563"/>
      <c r="CW19" s="1564"/>
      <c r="CX19" s="1524"/>
      <c r="CY19" s="1524"/>
      <c r="CZ19" s="1563"/>
      <c r="DA19" s="1563"/>
      <c r="DB19" s="1563"/>
      <c r="DC19" s="1563"/>
      <c r="DD19" s="1563"/>
      <c r="DE19" s="1563"/>
      <c r="DF19" s="1563"/>
      <c r="DG19" s="1563"/>
      <c r="DH19" s="1563"/>
      <c r="DI19" s="1563"/>
      <c r="DJ19" s="1563"/>
      <c r="DK19" s="1563"/>
      <c r="DL19" s="1563"/>
      <c r="DM19" s="1563"/>
      <c r="DN19" s="1563"/>
      <c r="DO19" s="1563"/>
      <c r="DP19" s="1534"/>
      <c r="DQ19" s="1534"/>
      <c r="DR19" s="1536"/>
      <c r="DS19" s="1524"/>
      <c r="DT19" s="1563"/>
      <c r="DU19" s="1563"/>
      <c r="DV19" s="1563"/>
      <c r="DW19" s="1563"/>
      <c r="DX19" s="1563"/>
      <c r="DY19" s="1563"/>
      <c r="DZ19" s="1563"/>
      <c r="EA19" s="1563"/>
      <c r="EB19" s="1563"/>
      <c r="EC19" s="1563"/>
      <c r="ED19" s="1563"/>
      <c r="EE19" s="1563"/>
      <c r="EF19" s="1563"/>
      <c r="EG19" s="1563"/>
      <c r="EH19" s="1563"/>
      <c r="EI19" s="1563"/>
      <c r="EJ19" s="1563"/>
      <c r="EK19" s="1563"/>
      <c r="EL19" s="1563"/>
      <c r="EM19" s="1563"/>
      <c r="EN19" s="1563"/>
      <c r="EO19" s="1563"/>
      <c r="EP19" s="1534"/>
      <c r="EQ19" s="1538"/>
      <c r="ER19" s="1513"/>
      <c r="ES19" s="1514"/>
      <c r="ET19" s="1514"/>
      <c r="EU19" s="1514"/>
      <c r="EV19" s="1514"/>
      <c r="EW19" s="1514"/>
      <c r="EX19" s="1514"/>
      <c r="EY19" s="1514"/>
      <c r="EZ19" s="1514"/>
      <c r="FA19" s="1514"/>
      <c r="FB19" s="1514"/>
      <c r="FC19" s="1514"/>
      <c r="FD19" s="1514"/>
      <c r="FE19" s="1514"/>
      <c r="FF19" s="1514"/>
      <c r="FG19" s="1515"/>
    </row>
    <row r="20" spans="1:163" ht="13.5" customHeight="1">
      <c r="A20" s="305"/>
      <c r="B20" s="1555"/>
      <c r="C20" s="1555"/>
      <c r="D20" s="1555"/>
      <c r="E20" s="1555"/>
      <c r="F20" s="1555"/>
      <c r="G20" s="1555"/>
      <c r="H20" s="1555"/>
      <c r="I20" s="1555"/>
      <c r="J20" s="1555"/>
      <c r="K20" s="1555"/>
      <c r="L20" s="1555"/>
      <c r="M20" s="1555"/>
      <c r="N20" s="1555"/>
      <c r="O20" s="1555"/>
      <c r="P20" s="1555"/>
      <c r="Q20" s="1555"/>
      <c r="R20" s="1555"/>
      <c r="S20" s="1555"/>
      <c r="T20" s="1555"/>
      <c r="U20" s="1555"/>
      <c r="V20" s="1555"/>
      <c r="W20" s="1555"/>
      <c r="X20" s="1555"/>
      <c r="Y20" s="1555"/>
      <c r="Z20" s="1555"/>
      <c r="AA20" s="1555"/>
      <c r="AB20" s="1555"/>
      <c r="AC20" s="1555"/>
      <c r="AD20" s="1555"/>
      <c r="AE20" s="1555"/>
      <c r="AF20" s="1555"/>
      <c r="AG20" s="1555"/>
      <c r="AH20" s="1555"/>
      <c r="AI20" s="1555"/>
      <c r="AJ20" s="1555"/>
      <c r="AK20" s="1555"/>
      <c r="AL20" s="1555"/>
      <c r="AM20" s="1556"/>
      <c r="AN20" s="1548"/>
      <c r="AO20" s="1549"/>
      <c r="AP20" s="1549"/>
      <c r="AQ20" s="1549"/>
      <c r="AR20" s="1549"/>
      <c r="AS20" s="1549"/>
      <c r="AT20" s="1549"/>
      <c r="AU20" s="1549"/>
      <c r="AV20" s="1549"/>
      <c r="AW20" s="1549"/>
      <c r="AX20" s="1549"/>
      <c r="AY20" s="1549"/>
      <c r="AZ20" s="1550"/>
      <c r="BA20" s="1375" t="s">
        <v>122</v>
      </c>
      <c r="BB20" s="1376"/>
      <c r="BC20" s="1376"/>
      <c r="BD20" s="1376"/>
      <c r="BE20" s="1376"/>
      <c r="BF20" s="1376"/>
      <c r="BG20" s="1517" t="s">
        <v>350</v>
      </c>
      <c r="BH20" s="1517"/>
      <c r="BI20" s="1517"/>
      <c r="BJ20" s="1378" t="s">
        <v>227</v>
      </c>
      <c r="BK20" s="1378"/>
      <c r="BL20" s="1378"/>
      <c r="BM20" s="1379"/>
      <c r="BN20" s="1559">
        <v>119678</v>
      </c>
      <c r="BO20" s="1560"/>
      <c r="BP20" s="1560"/>
      <c r="BQ20" s="1560"/>
      <c r="BR20" s="1560"/>
      <c r="BS20" s="1560"/>
      <c r="BT20" s="1560"/>
      <c r="BU20" s="1560"/>
      <c r="BV20" s="1560"/>
      <c r="BW20" s="1560"/>
      <c r="BX20" s="1560"/>
      <c r="BY20" s="1560"/>
      <c r="BZ20" s="1560"/>
      <c r="CA20" s="1560"/>
      <c r="CB20" s="1560"/>
      <c r="CC20" s="1561"/>
      <c r="CD20" s="1565">
        <v>116963</v>
      </c>
      <c r="CE20" s="1560"/>
      <c r="CF20" s="1560"/>
      <c r="CG20" s="1560"/>
      <c r="CH20" s="1560"/>
      <c r="CI20" s="1560"/>
      <c r="CJ20" s="1560"/>
      <c r="CK20" s="1560"/>
      <c r="CL20" s="1560"/>
      <c r="CM20" s="1560"/>
      <c r="CN20" s="1560"/>
      <c r="CO20" s="1560"/>
      <c r="CP20" s="1560"/>
      <c r="CQ20" s="1560"/>
      <c r="CR20" s="1560"/>
      <c r="CS20" s="1560"/>
      <c r="CT20" s="1560"/>
      <c r="CU20" s="1560"/>
      <c r="CV20" s="1560"/>
      <c r="CW20" s="1561"/>
      <c r="CX20" s="1523" t="s">
        <v>55</v>
      </c>
      <c r="CY20" s="1523"/>
      <c r="CZ20" s="1560">
        <v>2633</v>
      </c>
      <c r="DA20" s="1560"/>
      <c r="DB20" s="1560"/>
      <c r="DC20" s="1560"/>
      <c r="DD20" s="1560"/>
      <c r="DE20" s="1560"/>
      <c r="DF20" s="1560"/>
      <c r="DG20" s="1560"/>
      <c r="DH20" s="1560"/>
      <c r="DI20" s="1560"/>
      <c r="DJ20" s="1560"/>
      <c r="DK20" s="1560"/>
      <c r="DL20" s="1560"/>
      <c r="DM20" s="1560"/>
      <c r="DN20" s="1560"/>
      <c r="DO20" s="1560"/>
      <c r="DP20" s="1533" t="s">
        <v>56</v>
      </c>
      <c r="DQ20" s="1533"/>
      <c r="DR20" s="1535" t="s">
        <v>55</v>
      </c>
      <c r="DS20" s="1523"/>
      <c r="DT20" s="1560">
        <v>109357</v>
      </c>
      <c r="DU20" s="1560" t="e">
        <v>#REF!</v>
      </c>
      <c r="DV20" s="1560" t="e">
        <v>#REF!</v>
      </c>
      <c r="DW20" s="1560" t="e">
        <v>#REF!</v>
      </c>
      <c r="DX20" s="1560" t="e">
        <v>#REF!</v>
      </c>
      <c r="DY20" s="1560" t="e">
        <v>#REF!</v>
      </c>
      <c r="DZ20" s="1560" t="e">
        <v>#REF!</v>
      </c>
      <c r="EA20" s="1560" t="e">
        <v>#REF!</v>
      </c>
      <c r="EB20" s="1560" t="e">
        <v>#REF!</v>
      </c>
      <c r="EC20" s="1560" t="e">
        <v>#REF!</v>
      </c>
      <c r="ED20" s="1560" t="e">
        <v>#REF!</v>
      </c>
      <c r="EE20" s="1560" t="e">
        <v>#REF!</v>
      </c>
      <c r="EF20" s="1560" t="e">
        <v>#REF!</v>
      </c>
      <c r="EG20" s="1560" t="e">
        <v>#REF!</v>
      </c>
      <c r="EH20" s="1560" t="e">
        <v>#REF!</v>
      </c>
      <c r="EI20" s="1560" t="e">
        <v>#REF!</v>
      </c>
      <c r="EJ20" s="1560" t="e">
        <v>#REF!</v>
      </c>
      <c r="EK20" s="1560" t="e">
        <v>#REF!</v>
      </c>
      <c r="EL20" s="1560" t="e">
        <v>#REF!</v>
      </c>
      <c r="EM20" s="1560" t="e">
        <v>#REF!</v>
      </c>
      <c r="EN20" s="1560" t="e">
        <v>#REF!</v>
      </c>
      <c r="EO20" s="1560" t="e">
        <v>#REF!</v>
      </c>
      <c r="EP20" s="1533" t="s">
        <v>56</v>
      </c>
      <c r="EQ20" s="1537"/>
      <c r="ER20" s="1539">
        <f t="shared" ref="ER20" si="4">BN20+CD20-CZ20-DT20</f>
        <v>124651</v>
      </c>
      <c r="ES20" s="1519"/>
      <c r="ET20" s="1519"/>
      <c r="EU20" s="1519"/>
      <c r="EV20" s="1519"/>
      <c r="EW20" s="1519"/>
      <c r="EX20" s="1519"/>
      <c r="EY20" s="1519"/>
      <c r="EZ20" s="1519"/>
      <c r="FA20" s="1519"/>
      <c r="FB20" s="1519"/>
      <c r="FC20" s="1519"/>
      <c r="FD20" s="1519"/>
      <c r="FE20" s="1519"/>
      <c r="FF20" s="1519"/>
      <c r="FG20" s="1540"/>
    </row>
    <row r="21" spans="1:163" ht="3" customHeight="1">
      <c r="A21" s="307"/>
      <c r="B21" s="1557"/>
      <c r="C21" s="1557"/>
      <c r="D21" s="1557"/>
      <c r="E21" s="1557"/>
      <c r="F21" s="1557"/>
      <c r="G21" s="1557"/>
      <c r="H21" s="1557"/>
      <c r="I21" s="1557"/>
      <c r="J21" s="1557"/>
      <c r="K21" s="1557"/>
      <c r="L21" s="1557"/>
      <c r="M21" s="1557"/>
      <c r="N21" s="1557"/>
      <c r="O21" s="1557"/>
      <c r="P21" s="1557"/>
      <c r="Q21" s="1557"/>
      <c r="R21" s="1557"/>
      <c r="S21" s="1557"/>
      <c r="T21" s="1557"/>
      <c r="U21" s="1557"/>
      <c r="V21" s="1557"/>
      <c r="W21" s="1557"/>
      <c r="X21" s="1557"/>
      <c r="Y21" s="1557"/>
      <c r="Z21" s="1557"/>
      <c r="AA21" s="1557"/>
      <c r="AB21" s="1557"/>
      <c r="AC21" s="1557"/>
      <c r="AD21" s="1557"/>
      <c r="AE21" s="1557"/>
      <c r="AF21" s="1557"/>
      <c r="AG21" s="1557"/>
      <c r="AH21" s="1557"/>
      <c r="AI21" s="1557"/>
      <c r="AJ21" s="1557"/>
      <c r="AK21" s="1557"/>
      <c r="AL21" s="1557"/>
      <c r="AM21" s="1558"/>
      <c r="AN21" s="1551"/>
      <c r="AO21" s="1552"/>
      <c r="AP21" s="1552"/>
      <c r="AQ21" s="1552"/>
      <c r="AR21" s="1552"/>
      <c r="AS21" s="1552"/>
      <c r="AT21" s="1552"/>
      <c r="AU21" s="1552"/>
      <c r="AV21" s="1552"/>
      <c r="AW21" s="1552"/>
      <c r="AX21" s="1552"/>
      <c r="AY21" s="1552"/>
      <c r="AZ21" s="1553"/>
      <c r="BA21" s="286"/>
      <c r="BB21" s="287"/>
      <c r="BC21" s="287"/>
      <c r="BD21" s="287"/>
      <c r="BE21" s="287"/>
      <c r="BF21" s="287"/>
      <c r="BG21" s="306"/>
      <c r="BH21" s="306"/>
      <c r="BI21" s="306"/>
      <c r="BJ21" s="287"/>
      <c r="BK21" s="287"/>
      <c r="BL21" s="287"/>
      <c r="BM21" s="289"/>
      <c r="BN21" s="1562"/>
      <c r="BO21" s="1563"/>
      <c r="BP21" s="1563"/>
      <c r="BQ21" s="1563"/>
      <c r="BR21" s="1563"/>
      <c r="BS21" s="1563"/>
      <c r="BT21" s="1563"/>
      <c r="BU21" s="1563"/>
      <c r="BV21" s="1563"/>
      <c r="BW21" s="1563"/>
      <c r="BX21" s="1563"/>
      <c r="BY21" s="1563"/>
      <c r="BZ21" s="1563"/>
      <c r="CA21" s="1563"/>
      <c r="CB21" s="1563"/>
      <c r="CC21" s="1564"/>
      <c r="CD21" s="1566"/>
      <c r="CE21" s="1563"/>
      <c r="CF21" s="1563"/>
      <c r="CG21" s="1563"/>
      <c r="CH21" s="1563"/>
      <c r="CI21" s="1563"/>
      <c r="CJ21" s="1563"/>
      <c r="CK21" s="1563"/>
      <c r="CL21" s="1563"/>
      <c r="CM21" s="1563"/>
      <c r="CN21" s="1563"/>
      <c r="CO21" s="1563"/>
      <c r="CP21" s="1563"/>
      <c r="CQ21" s="1563"/>
      <c r="CR21" s="1563"/>
      <c r="CS21" s="1563"/>
      <c r="CT21" s="1563"/>
      <c r="CU21" s="1563"/>
      <c r="CV21" s="1563"/>
      <c r="CW21" s="1564"/>
      <c r="CX21" s="1524"/>
      <c r="CY21" s="1524"/>
      <c r="CZ21" s="1563"/>
      <c r="DA21" s="1563"/>
      <c r="DB21" s="1563"/>
      <c r="DC21" s="1563"/>
      <c r="DD21" s="1563"/>
      <c r="DE21" s="1563"/>
      <c r="DF21" s="1563"/>
      <c r="DG21" s="1563"/>
      <c r="DH21" s="1563"/>
      <c r="DI21" s="1563"/>
      <c r="DJ21" s="1563"/>
      <c r="DK21" s="1563"/>
      <c r="DL21" s="1563"/>
      <c r="DM21" s="1563"/>
      <c r="DN21" s="1563"/>
      <c r="DO21" s="1563"/>
      <c r="DP21" s="1534"/>
      <c r="DQ21" s="1534"/>
      <c r="DR21" s="1536"/>
      <c r="DS21" s="1524"/>
      <c r="DT21" s="1563"/>
      <c r="DU21" s="1563"/>
      <c r="DV21" s="1563"/>
      <c r="DW21" s="1563"/>
      <c r="DX21" s="1563"/>
      <c r="DY21" s="1563"/>
      <c r="DZ21" s="1563"/>
      <c r="EA21" s="1563"/>
      <c r="EB21" s="1563"/>
      <c r="EC21" s="1563"/>
      <c r="ED21" s="1563"/>
      <c r="EE21" s="1563"/>
      <c r="EF21" s="1563"/>
      <c r="EG21" s="1563"/>
      <c r="EH21" s="1563"/>
      <c r="EI21" s="1563"/>
      <c r="EJ21" s="1563"/>
      <c r="EK21" s="1563"/>
      <c r="EL21" s="1563"/>
      <c r="EM21" s="1563"/>
      <c r="EN21" s="1563"/>
      <c r="EO21" s="1563"/>
      <c r="EP21" s="1534"/>
      <c r="EQ21" s="1538"/>
      <c r="ER21" s="1513"/>
      <c r="ES21" s="1514"/>
      <c r="ET21" s="1514"/>
      <c r="EU21" s="1514"/>
      <c r="EV21" s="1514"/>
      <c r="EW21" s="1514"/>
      <c r="EX21" s="1514"/>
      <c r="EY21" s="1514"/>
      <c r="EZ21" s="1514"/>
      <c r="FA21" s="1514"/>
      <c r="FB21" s="1514"/>
      <c r="FC21" s="1514"/>
      <c r="FD21" s="1514"/>
      <c r="FE21" s="1514"/>
      <c r="FF21" s="1514"/>
      <c r="FG21" s="1515"/>
    </row>
    <row r="22" spans="1:163" ht="13.5" customHeight="1">
      <c r="A22" s="304"/>
      <c r="B22" s="1567" t="s">
        <v>478</v>
      </c>
      <c r="C22" s="1567"/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7"/>
      <c r="AF22" s="1567"/>
      <c r="AG22" s="1567"/>
      <c r="AH22" s="1567"/>
      <c r="AI22" s="1567"/>
      <c r="AJ22" s="1567"/>
      <c r="AK22" s="1567"/>
      <c r="AL22" s="1567"/>
      <c r="AM22" s="1568"/>
      <c r="AN22" s="1545"/>
      <c r="AO22" s="1546"/>
      <c r="AP22" s="1546"/>
      <c r="AQ22" s="1546"/>
      <c r="AR22" s="1546"/>
      <c r="AS22" s="1546"/>
      <c r="AT22" s="1546"/>
      <c r="AU22" s="1546"/>
      <c r="AV22" s="1546"/>
      <c r="AW22" s="1546"/>
      <c r="AX22" s="1546"/>
      <c r="AY22" s="1546"/>
      <c r="AZ22" s="1547"/>
      <c r="BA22" s="1375" t="s">
        <v>122</v>
      </c>
      <c r="BB22" s="1376"/>
      <c r="BC22" s="1376"/>
      <c r="BD22" s="1376"/>
      <c r="BE22" s="1376"/>
      <c r="BF22" s="1376"/>
      <c r="BG22" s="1531" t="s">
        <v>352</v>
      </c>
      <c r="BH22" s="1531"/>
      <c r="BI22" s="1531"/>
      <c r="BJ22" s="1378" t="s">
        <v>226</v>
      </c>
      <c r="BK22" s="1378"/>
      <c r="BL22" s="1378"/>
      <c r="BM22" s="1379"/>
      <c r="BN22" s="1559">
        <v>1808</v>
      </c>
      <c r="BO22" s="1560"/>
      <c r="BP22" s="1560"/>
      <c r="BQ22" s="1560"/>
      <c r="BR22" s="1560"/>
      <c r="BS22" s="1560"/>
      <c r="BT22" s="1560"/>
      <c r="BU22" s="1560"/>
      <c r="BV22" s="1560"/>
      <c r="BW22" s="1560"/>
      <c r="BX22" s="1560"/>
      <c r="BY22" s="1560"/>
      <c r="BZ22" s="1560"/>
      <c r="CA22" s="1560"/>
      <c r="CB22" s="1560"/>
      <c r="CC22" s="1561"/>
      <c r="CD22" s="1565">
        <v>37193</v>
      </c>
      <c r="CE22" s="1560"/>
      <c r="CF22" s="1560"/>
      <c r="CG22" s="1560"/>
      <c r="CH22" s="1560"/>
      <c r="CI22" s="1560"/>
      <c r="CJ22" s="1560"/>
      <c r="CK22" s="1560"/>
      <c r="CL22" s="1560"/>
      <c r="CM22" s="1560"/>
      <c r="CN22" s="1560"/>
      <c r="CO22" s="1560"/>
      <c r="CP22" s="1560"/>
      <c r="CQ22" s="1560"/>
      <c r="CR22" s="1560"/>
      <c r="CS22" s="1560"/>
      <c r="CT22" s="1560"/>
      <c r="CU22" s="1560"/>
      <c r="CV22" s="1560"/>
      <c r="CW22" s="1561"/>
      <c r="CX22" s="1523" t="s">
        <v>55</v>
      </c>
      <c r="CY22" s="1523"/>
      <c r="CZ22" s="1560">
        <v>0</v>
      </c>
      <c r="DA22" s="1560"/>
      <c r="DB22" s="1560"/>
      <c r="DC22" s="1560"/>
      <c r="DD22" s="1560"/>
      <c r="DE22" s="1560"/>
      <c r="DF22" s="1560"/>
      <c r="DG22" s="1560"/>
      <c r="DH22" s="1560"/>
      <c r="DI22" s="1560"/>
      <c r="DJ22" s="1560"/>
      <c r="DK22" s="1560"/>
      <c r="DL22" s="1560"/>
      <c r="DM22" s="1560"/>
      <c r="DN22" s="1560"/>
      <c r="DO22" s="1560"/>
      <c r="DP22" s="1533" t="s">
        <v>56</v>
      </c>
      <c r="DQ22" s="1533"/>
      <c r="DR22" s="1535" t="s">
        <v>55</v>
      </c>
      <c r="DS22" s="1523"/>
      <c r="DT22" s="1560">
        <v>38419</v>
      </c>
      <c r="DU22" s="1560" t="e">
        <v>#REF!</v>
      </c>
      <c r="DV22" s="1560" t="e">
        <v>#REF!</v>
      </c>
      <c r="DW22" s="1560" t="e">
        <v>#REF!</v>
      </c>
      <c r="DX22" s="1560" t="e">
        <v>#REF!</v>
      </c>
      <c r="DY22" s="1560" t="e">
        <v>#REF!</v>
      </c>
      <c r="DZ22" s="1560" t="e">
        <v>#REF!</v>
      </c>
      <c r="EA22" s="1560" t="e">
        <v>#REF!</v>
      </c>
      <c r="EB22" s="1560" t="e">
        <v>#REF!</v>
      </c>
      <c r="EC22" s="1560" t="e">
        <v>#REF!</v>
      </c>
      <c r="ED22" s="1560" t="e">
        <v>#REF!</v>
      </c>
      <c r="EE22" s="1560" t="e">
        <v>#REF!</v>
      </c>
      <c r="EF22" s="1560" t="e">
        <v>#REF!</v>
      </c>
      <c r="EG22" s="1560" t="e">
        <v>#REF!</v>
      </c>
      <c r="EH22" s="1560" t="e">
        <v>#REF!</v>
      </c>
      <c r="EI22" s="1560" t="e">
        <v>#REF!</v>
      </c>
      <c r="EJ22" s="1560" t="e">
        <v>#REF!</v>
      </c>
      <c r="EK22" s="1560" t="e">
        <v>#REF!</v>
      </c>
      <c r="EL22" s="1560" t="e">
        <v>#REF!</v>
      </c>
      <c r="EM22" s="1560" t="e">
        <v>#REF!</v>
      </c>
      <c r="EN22" s="1560" t="e">
        <v>#REF!</v>
      </c>
      <c r="EO22" s="1560" t="e">
        <v>#REF!</v>
      </c>
      <c r="EP22" s="1533" t="s">
        <v>56</v>
      </c>
      <c r="EQ22" s="1537"/>
      <c r="ER22" s="1539">
        <f t="shared" ref="ER22" si="5">BN22+CD22-CZ22-DT22</f>
        <v>582</v>
      </c>
      <c r="ES22" s="1519"/>
      <c r="ET22" s="1519"/>
      <c r="EU22" s="1519"/>
      <c r="EV22" s="1519"/>
      <c r="EW22" s="1519"/>
      <c r="EX22" s="1519"/>
      <c r="EY22" s="1519"/>
      <c r="EZ22" s="1519"/>
      <c r="FA22" s="1519"/>
      <c r="FB22" s="1519"/>
      <c r="FC22" s="1519"/>
      <c r="FD22" s="1519"/>
      <c r="FE22" s="1519"/>
      <c r="FF22" s="1519"/>
      <c r="FG22" s="1540"/>
    </row>
    <row r="23" spans="1:163" ht="3" customHeight="1">
      <c r="A23" s="305"/>
      <c r="B23" s="1555"/>
      <c r="C23" s="1555"/>
      <c r="D23" s="1555"/>
      <c r="E23" s="1555"/>
      <c r="F23" s="1555"/>
      <c r="G23" s="1555"/>
      <c r="H23" s="1555"/>
      <c r="I23" s="1555"/>
      <c r="J23" s="1555"/>
      <c r="K23" s="1555"/>
      <c r="L23" s="1555"/>
      <c r="M23" s="1555"/>
      <c r="N23" s="1555"/>
      <c r="O23" s="1555"/>
      <c r="P23" s="1555"/>
      <c r="Q23" s="1555"/>
      <c r="R23" s="1555"/>
      <c r="S23" s="1555"/>
      <c r="T23" s="1555"/>
      <c r="U23" s="1555"/>
      <c r="V23" s="1555"/>
      <c r="W23" s="1555"/>
      <c r="X23" s="1555"/>
      <c r="Y23" s="1555"/>
      <c r="Z23" s="1555"/>
      <c r="AA23" s="1555"/>
      <c r="AB23" s="1555"/>
      <c r="AC23" s="1555"/>
      <c r="AD23" s="1555"/>
      <c r="AE23" s="1555"/>
      <c r="AF23" s="1555"/>
      <c r="AG23" s="1555"/>
      <c r="AH23" s="1555"/>
      <c r="AI23" s="1555"/>
      <c r="AJ23" s="1555"/>
      <c r="AK23" s="1555"/>
      <c r="AL23" s="1555"/>
      <c r="AM23" s="1556"/>
      <c r="AN23" s="1548"/>
      <c r="AO23" s="1549"/>
      <c r="AP23" s="1549"/>
      <c r="AQ23" s="1549"/>
      <c r="AR23" s="1549"/>
      <c r="AS23" s="1549"/>
      <c r="AT23" s="1549"/>
      <c r="AU23" s="1549"/>
      <c r="AV23" s="1549"/>
      <c r="AW23" s="1549"/>
      <c r="AX23" s="1549"/>
      <c r="AY23" s="1549"/>
      <c r="AZ23" s="1550"/>
      <c r="BA23" s="286"/>
      <c r="BB23" s="287"/>
      <c r="BC23" s="287"/>
      <c r="BD23" s="287"/>
      <c r="BE23" s="287"/>
      <c r="BF23" s="287"/>
      <c r="BG23" s="306"/>
      <c r="BH23" s="306"/>
      <c r="BI23" s="306"/>
      <c r="BJ23" s="287"/>
      <c r="BK23" s="287"/>
      <c r="BL23" s="287"/>
      <c r="BM23" s="289"/>
      <c r="BN23" s="1562"/>
      <c r="BO23" s="1563"/>
      <c r="BP23" s="1563"/>
      <c r="BQ23" s="1563"/>
      <c r="BR23" s="1563"/>
      <c r="BS23" s="1563"/>
      <c r="BT23" s="1563"/>
      <c r="BU23" s="1563"/>
      <c r="BV23" s="1563"/>
      <c r="BW23" s="1563"/>
      <c r="BX23" s="1563"/>
      <c r="BY23" s="1563"/>
      <c r="BZ23" s="1563"/>
      <c r="CA23" s="1563"/>
      <c r="CB23" s="1563"/>
      <c r="CC23" s="1564"/>
      <c r="CD23" s="1566"/>
      <c r="CE23" s="1563"/>
      <c r="CF23" s="1563"/>
      <c r="CG23" s="1563"/>
      <c r="CH23" s="1563"/>
      <c r="CI23" s="1563"/>
      <c r="CJ23" s="1563"/>
      <c r="CK23" s="1563"/>
      <c r="CL23" s="1563"/>
      <c r="CM23" s="1563"/>
      <c r="CN23" s="1563"/>
      <c r="CO23" s="1563"/>
      <c r="CP23" s="1563"/>
      <c r="CQ23" s="1563"/>
      <c r="CR23" s="1563"/>
      <c r="CS23" s="1563"/>
      <c r="CT23" s="1563"/>
      <c r="CU23" s="1563"/>
      <c r="CV23" s="1563"/>
      <c r="CW23" s="1564"/>
      <c r="CX23" s="1524"/>
      <c r="CY23" s="1524"/>
      <c r="CZ23" s="1563"/>
      <c r="DA23" s="1563"/>
      <c r="DB23" s="1563"/>
      <c r="DC23" s="1563"/>
      <c r="DD23" s="1563"/>
      <c r="DE23" s="1563"/>
      <c r="DF23" s="1563"/>
      <c r="DG23" s="1563"/>
      <c r="DH23" s="1563"/>
      <c r="DI23" s="1563"/>
      <c r="DJ23" s="1563"/>
      <c r="DK23" s="1563"/>
      <c r="DL23" s="1563"/>
      <c r="DM23" s="1563"/>
      <c r="DN23" s="1563"/>
      <c r="DO23" s="1563"/>
      <c r="DP23" s="1534"/>
      <c r="DQ23" s="1534"/>
      <c r="DR23" s="1536"/>
      <c r="DS23" s="1524"/>
      <c r="DT23" s="1563"/>
      <c r="DU23" s="1563"/>
      <c r="DV23" s="1563"/>
      <c r="DW23" s="1563"/>
      <c r="DX23" s="1563"/>
      <c r="DY23" s="1563"/>
      <c r="DZ23" s="1563"/>
      <c r="EA23" s="1563"/>
      <c r="EB23" s="1563"/>
      <c r="EC23" s="1563"/>
      <c r="ED23" s="1563"/>
      <c r="EE23" s="1563"/>
      <c r="EF23" s="1563"/>
      <c r="EG23" s="1563"/>
      <c r="EH23" s="1563"/>
      <c r="EI23" s="1563"/>
      <c r="EJ23" s="1563"/>
      <c r="EK23" s="1563"/>
      <c r="EL23" s="1563"/>
      <c r="EM23" s="1563"/>
      <c r="EN23" s="1563"/>
      <c r="EO23" s="1563"/>
      <c r="EP23" s="1534"/>
      <c r="EQ23" s="1538"/>
      <c r="ER23" s="1513"/>
      <c r="ES23" s="1514"/>
      <c r="ET23" s="1514"/>
      <c r="EU23" s="1514"/>
      <c r="EV23" s="1514"/>
      <c r="EW23" s="1514"/>
      <c r="EX23" s="1514"/>
      <c r="EY23" s="1514"/>
      <c r="EZ23" s="1514"/>
      <c r="FA23" s="1514"/>
      <c r="FB23" s="1514"/>
      <c r="FC23" s="1514"/>
      <c r="FD23" s="1514"/>
      <c r="FE23" s="1514"/>
      <c r="FF23" s="1514"/>
      <c r="FG23" s="1515"/>
    </row>
    <row r="24" spans="1:163" ht="13.5" customHeight="1">
      <c r="A24" s="305"/>
      <c r="B24" s="1555"/>
      <c r="C24" s="1555"/>
      <c r="D24" s="1555"/>
      <c r="E24" s="1555"/>
      <c r="F24" s="1555"/>
      <c r="G24" s="1555"/>
      <c r="H24" s="1555"/>
      <c r="I24" s="1555"/>
      <c r="J24" s="1555"/>
      <c r="K24" s="1555"/>
      <c r="L24" s="1555"/>
      <c r="M24" s="1555"/>
      <c r="N24" s="1555"/>
      <c r="O24" s="1555"/>
      <c r="P24" s="1555"/>
      <c r="Q24" s="1555"/>
      <c r="R24" s="1555"/>
      <c r="S24" s="1555"/>
      <c r="T24" s="1555"/>
      <c r="U24" s="1555"/>
      <c r="V24" s="1555"/>
      <c r="W24" s="1555"/>
      <c r="X24" s="1555"/>
      <c r="Y24" s="1555"/>
      <c r="Z24" s="1555"/>
      <c r="AA24" s="1555"/>
      <c r="AB24" s="1555"/>
      <c r="AC24" s="1555"/>
      <c r="AD24" s="1555"/>
      <c r="AE24" s="1555"/>
      <c r="AF24" s="1555"/>
      <c r="AG24" s="1555"/>
      <c r="AH24" s="1555"/>
      <c r="AI24" s="1555"/>
      <c r="AJ24" s="1555"/>
      <c r="AK24" s="1555"/>
      <c r="AL24" s="1555"/>
      <c r="AM24" s="1556"/>
      <c r="AN24" s="1548"/>
      <c r="AO24" s="1549"/>
      <c r="AP24" s="1549"/>
      <c r="AQ24" s="1549"/>
      <c r="AR24" s="1549"/>
      <c r="AS24" s="1549"/>
      <c r="AT24" s="1549"/>
      <c r="AU24" s="1549"/>
      <c r="AV24" s="1549"/>
      <c r="AW24" s="1549"/>
      <c r="AX24" s="1549"/>
      <c r="AY24" s="1549"/>
      <c r="AZ24" s="1550"/>
      <c r="BA24" s="1375" t="s">
        <v>122</v>
      </c>
      <c r="BB24" s="1376"/>
      <c r="BC24" s="1376"/>
      <c r="BD24" s="1376"/>
      <c r="BE24" s="1376"/>
      <c r="BF24" s="1376"/>
      <c r="BG24" s="1517" t="s">
        <v>350</v>
      </c>
      <c r="BH24" s="1517"/>
      <c r="BI24" s="1517"/>
      <c r="BJ24" s="1378" t="s">
        <v>227</v>
      </c>
      <c r="BK24" s="1378"/>
      <c r="BL24" s="1378"/>
      <c r="BM24" s="1379"/>
      <c r="BN24" s="1559">
        <v>1856</v>
      </c>
      <c r="BO24" s="1560"/>
      <c r="BP24" s="1560"/>
      <c r="BQ24" s="1560"/>
      <c r="BR24" s="1560"/>
      <c r="BS24" s="1560"/>
      <c r="BT24" s="1560"/>
      <c r="BU24" s="1560"/>
      <c r="BV24" s="1560"/>
      <c r="BW24" s="1560"/>
      <c r="BX24" s="1560"/>
      <c r="BY24" s="1560"/>
      <c r="BZ24" s="1560"/>
      <c r="CA24" s="1560"/>
      <c r="CB24" s="1560"/>
      <c r="CC24" s="1561"/>
      <c r="CD24" s="1565">
        <v>59479</v>
      </c>
      <c r="CE24" s="1560"/>
      <c r="CF24" s="1560"/>
      <c r="CG24" s="1560"/>
      <c r="CH24" s="1560"/>
      <c r="CI24" s="1560"/>
      <c r="CJ24" s="1560"/>
      <c r="CK24" s="1560"/>
      <c r="CL24" s="1560"/>
      <c r="CM24" s="1560"/>
      <c r="CN24" s="1560"/>
      <c r="CO24" s="1560"/>
      <c r="CP24" s="1560"/>
      <c r="CQ24" s="1560"/>
      <c r="CR24" s="1560"/>
      <c r="CS24" s="1560"/>
      <c r="CT24" s="1560"/>
      <c r="CU24" s="1560"/>
      <c r="CV24" s="1560"/>
      <c r="CW24" s="1561"/>
      <c r="CX24" s="1523" t="s">
        <v>55</v>
      </c>
      <c r="CY24" s="1523"/>
      <c r="CZ24" s="1560">
        <v>0</v>
      </c>
      <c r="DA24" s="1560"/>
      <c r="DB24" s="1560"/>
      <c r="DC24" s="1560"/>
      <c r="DD24" s="1560"/>
      <c r="DE24" s="1560"/>
      <c r="DF24" s="1560"/>
      <c r="DG24" s="1560"/>
      <c r="DH24" s="1560"/>
      <c r="DI24" s="1560"/>
      <c r="DJ24" s="1560"/>
      <c r="DK24" s="1560"/>
      <c r="DL24" s="1560"/>
      <c r="DM24" s="1560"/>
      <c r="DN24" s="1560"/>
      <c r="DO24" s="1560"/>
      <c r="DP24" s="1533" t="s">
        <v>56</v>
      </c>
      <c r="DQ24" s="1533"/>
      <c r="DR24" s="1535" t="s">
        <v>55</v>
      </c>
      <c r="DS24" s="1523"/>
      <c r="DT24" s="1560">
        <v>59528</v>
      </c>
      <c r="DU24" s="1560" t="e">
        <v>#REF!</v>
      </c>
      <c r="DV24" s="1560" t="e">
        <v>#REF!</v>
      </c>
      <c r="DW24" s="1560" t="e">
        <v>#REF!</v>
      </c>
      <c r="DX24" s="1560" t="e">
        <v>#REF!</v>
      </c>
      <c r="DY24" s="1560" t="e">
        <v>#REF!</v>
      </c>
      <c r="DZ24" s="1560" t="e">
        <v>#REF!</v>
      </c>
      <c r="EA24" s="1560" t="e">
        <v>#REF!</v>
      </c>
      <c r="EB24" s="1560" t="e">
        <v>#REF!</v>
      </c>
      <c r="EC24" s="1560" t="e">
        <v>#REF!</v>
      </c>
      <c r="ED24" s="1560" t="e">
        <v>#REF!</v>
      </c>
      <c r="EE24" s="1560" t="e">
        <v>#REF!</v>
      </c>
      <c r="EF24" s="1560" t="e">
        <v>#REF!</v>
      </c>
      <c r="EG24" s="1560" t="e">
        <v>#REF!</v>
      </c>
      <c r="EH24" s="1560" t="e">
        <v>#REF!</v>
      </c>
      <c r="EI24" s="1560" t="e">
        <v>#REF!</v>
      </c>
      <c r="EJ24" s="1560" t="e">
        <v>#REF!</v>
      </c>
      <c r="EK24" s="1560" t="e">
        <v>#REF!</v>
      </c>
      <c r="EL24" s="1560" t="e">
        <v>#REF!</v>
      </c>
      <c r="EM24" s="1560" t="e">
        <v>#REF!</v>
      </c>
      <c r="EN24" s="1560" t="e">
        <v>#REF!</v>
      </c>
      <c r="EO24" s="1560" t="e">
        <v>#REF!</v>
      </c>
      <c r="EP24" s="1533" t="s">
        <v>56</v>
      </c>
      <c r="EQ24" s="1537"/>
      <c r="ER24" s="1539">
        <f t="shared" ref="ER24" si="6">BN24+CD24-CZ24-DT24</f>
        <v>1807</v>
      </c>
      <c r="ES24" s="1519"/>
      <c r="ET24" s="1519"/>
      <c r="EU24" s="1519"/>
      <c r="EV24" s="1519"/>
      <c r="EW24" s="1519"/>
      <c r="EX24" s="1519"/>
      <c r="EY24" s="1519"/>
      <c r="EZ24" s="1519"/>
      <c r="FA24" s="1519"/>
      <c r="FB24" s="1519"/>
      <c r="FC24" s="1519"/>
      <c r="FD24" s="1519"/>
      <c r="FE24" s="1519"/>
      <c r="FF24" s="1519"/>
      <c r="FG24" s="1540"/>
    </row>
    <row r="25" spans="1:163" ht="3" customHeight="1">
      <c r="A25" s="307"/>
      <c r="B25" s="1557"/>
      <c r="C25" s="1557"/>
      <c r="D25" s="1557"/>
      <c r="E25" s="1557"/>
      <c r="F25" s="1557"/>
      <c r="G25" s="1557"/>
      <c r="H25" s="1557"/>
      <c r="I25" s="1557"/>
      <c r="J25" s="1557"/>
      <c r="K25" s="1557"/>
      <c r="L25" s="1557"/>
      <c r="M25" s="1557"/>
      <c r="N25" s="1557"/>
      <c r="O25" s="1557"/>
      <c r="P25" s="1557"/>
      <c r="Q25" s="1557"/>
      <c r="R25" s="1557"/>
      <c r="S25" s="1557"/>
      <c r="T25" s="1557"/>
      <c r="U25" s="1557"/>
      <c r="V25" s="1557"/>
      <c r="W25" s="1557"/>
      <c r="X25" s="1557"/>
      <c r="Y25" s="1557"/>
      <c r="Z25" s="1557"/>
      <c r="AA25" s="1557"/>
      <c r="AB25" s="1557"/>
      <c r="AC25" s="1557"/>
      <c r="AD25" s="1557"/>
      <c r="AE25" s="1557"/>
      <c r="AF25" s="1557"/>
      <c r="AG25" s="1557"/>
      <c r="AH25" s="1557"/>
      <c r="AI25" s="1557"/>
      <c r="AJ25" s="1557"/>
      <c r="AK25" s="1557"/>
      <c r="AL25" s="1557"/>
      <c r="AM25" s="1558"/>
      <c r="AN25" s="1551"/>
      <c r="AO25" s="1552"/>
      <c r="AP25" s="1552"/>
      <c r="AQ25" s="1552"/>
      <c r="AR25" s="1552"/>
      <c r="AS25" s="1552"/>
      <c r="AT25" s="1552"/>
      <c r="AU25" s="1552"/>
      <c r="AV25" s="1552"/>
      <c r="AW25" s="1552"/>
      <c r="AX25" s="1552"/>
      <c r="AY25" s="1552"/>
      <c r="AZ25" s="1553"/>
      <c r="BA25" s="286"/>
      <c r="BB25" s="287"/>
      <c r="BC25" s="287"/>
      <c r="BD25" s="287"/>
      <c r="BE25" s="287"/>
      <c r="BF25" s="287"/>
      <c r="BG25" s="306"/>
      <c r="BH25" s="306"/>
      <c r="BI25" s="306"/>
      <c r="BJ25" s="287"/>
      <c r="BK25" s="287"/>
      <c r="BL25" s="287"/>
      <c r="BM25" s="289"/>
      <c r="BN25" s="1562"/>
      <c r="BO25" s="1563"/>
      <c r="BP25" s="1563"/>
      <c r="BQ25" s="1563"/>
      <c r="BR25" s="1563"/>
      <c r="BS25" s="1563"/>
      <c r="BT25" s="1563"/>
      <c r="BU25" s="1563"/>
      <c r="BV25" s="1563"/>
      <c r="BW25" s="1563"/>
      <c r="BX25" s="1563"/>
      <c r="BY25" s="1563"/>
      <c r="BZ25" s="1563"/>
      <c r="CA25" s="1563"/>
      <c r="CB25" s="1563"/>
      <c r="CC25" s="1564"/>
      <c r="CD25" s="1566"/>
      <c r="CE25" s="1563"/>
      <c r="CF25" s="1563"/>
      <c r="CG25" s="1563"/>
      <c r="CH25" s="1563"/>
      <c r="CI25" s="1563"/>
      <c r="CJ25" s="1563"/>
      <c r="CK25" s="1563"/>
      <c r="CL25" s="1563"/>
      <c r="CM25" s="1563"/>
      <c r="CN25" s="1563"/>
      <c r="CO25" s="1563"/>
      <c r="CP25" s="1563"/>
      <c r="CQ25" s="1563"/>
      <c r="CR25" s="1563"/>
      <c r="CS25" s="1563"/>
      <c r="CT25" s="1563"/>
      <c r="CU25" s="1563"/>
      <c r="CV25" s="1563"/>
      <c r="CW25" s="1564"/>
      <c r="CX25" s="1524"/>
      <c r="CY25" s="1524"/>
      <c r="CZ25" s="1563"/>
      <c r="DA25" s="1563"/>
      <c r="DB25" s="1563"/>
      <c r="DC25" s="1563"/>
      <c r="DD25" s="1563"/>
      <c r="DE25" s="1563"/>
      <c r="DF25" s="1563"/>
      <c r="DG25" s="1563"/>
      <c r="DH25" s="1563"/>
      <c r="DI25" s="1563"/>
      <c r="DJ25" s="1563"/>
      <c r="DK25" s="1563"/>
      <c r="DL25" s="1563"/>
      <c r="DM25" s="1563"/>
      <c r="DN25" s="1563"/>
      <c r="DO25" s="1563"/>
      <c r="DP25" s="1534"/>
      <c r="DQ25" s="1534"/>
      <c r="DR25" s="1536"/>
      <c r="DS25" s="1524"/>
      <c r="DT25" s="1563"/>
      <c r="DU25" s="1563"/>
      <c r="DV25" s="1563"/>
      <c r="DW25" s="1563"/>
      <c r="DX25" s="1563"/>
      <c r="DY25" s="1563"/>
      <c r="DZ25" s="1563"/>
      <c r="EA25" s="1563"/>
      <c r="EB25" s="1563"/>
      <c r="EC25" s="1563"/>
      <c r="ED25" s="1563"/>
      <c r="EE25" s="1563"/>
      <c r="EF25" s="1563"/>
      <c r="EG25" s="1563"/>
      <c r="EH25" s="1563"/>
      <c r="EI25" s="1563"/>
      <c r="EJ25" s="1563"/>
      <c r="EK25" s="1563"/>
      <c r="EL25" s="1563"/>
      <c r="EM25" s="1563"/>
      <c r="EN25" s="1563"/>
      <c r="EO25" s="1563"/>
      <c r="EP25" s="1534"/>
      <c r="EQ25" s="1538"/>
      <c r="ER25" s="1513"/>
      <c r="ES25" s="1514"/>
      <c r="ET25" s="1514"/>
      <c r="EU25" s="1514"/>
      <c r="EV25" s="1514"/>
      <c r="EW25" s="1514"/>
      <c r="EX25" s="1514"/>
      <c r="EY25" s="1514"/>
      <c r="EZ25" s="1514"/>
      <c r="FA25" s="1514"/>
      <c r="FB25" s="1514"/>
      <c r="FC25" s="1514"/>
      <c r="FD25" s="1514"/>
      <c r="FE25" s="1514"/>
      <c r="FF25" s="1514"/>
      <c r="FG25" s="1515"/>
    </row>
    <row r="26" spans="1:163" ht="13.5" customHeight="1">
      <c r="A26" s="304"/>
      <c r="B26" s="1567" t="s">
        <v>479</v>
      </c>
      <c r="C26" s="1567"/>
      <c r="D26" s="1567"/>
      <c r="E26" s="1567"/>
      <c r="F26" s="1567"/>
      <c r="G26" s="1567"/>
      <c r="H26" s="1567"/>
      <c r="I26" s="1567"/>
      <c r="J26" s="1567"/>
      <c r="K26" s="1567"/>
      <c r="L26" s="1567"/>
      <c r="M26" s="1567"/>
      <c r="N26" s="1567"/>
      <c r="O26" s="1567"/>
      <c r="P26" s="1567"/>
      <c r="Q26" s="1567"/>
      <c r="R26" s="1567"/>
      <c r="S26" s="1567"/>
      <c r="T26" s="1567"/>
      <c r="U26" s="1567"/>
      <c r="V26" s="1567"/>
      <c r="W26" s="1567"/>
      <c r="X26" s="1567"/>
      <c r="Y26" s="1567"/>
      <c r="Z26" s="1567"/>
      <c r="AA26" s="1567"/>
      <c r="AB26" s="1567"/>
      <c r="AC26" s="1567"/>
      <c r="AD26" s="1567"/>
      <c r="AE26" s="1567"/>
      <c r="AF26" s="1567"/>
      <c r="AG26" s="1567"/>
      <c r="AH26" s="1567"/>
      <c r="AI26" s="1567"/>
      <c r="AJ26" s="1567"/>
      <c r="AK26" s="1567"/>
      <c r="AL26" s="1567"/>
      <c r="AM26" s="1568"/>
      <c r="AN26" s="1545"/>
      <c r="AO26" s="1546"/>
      <c r="AP26" s="1546"/>
      <c r="AQ26" s="1546"/>
      <c r="AR26" s="1546"/>
      <c r="AS26" s="1546"/>
      <c r="AT26" s="1546"/>
      <c r="AU26" s="1546"/>
      <c r="AV26" s="1546"/>
      <c r="AW26" s="1546"/>
      <c r="AX26" s="1546"/>
      <c r="AY26" s="1546"/>
      <c r="AZ26" s="1547"/>
      <c r="BA26" s="1375" t="s">
        <v>122</v>
      </c>
      <c r="BB26" s="1376"/>
      <c r="BC26" s="1376"/>
      <c r="BD26" s="1376"/>
      <c r="BE26" s="1376"/>
      <c r="BF26" s="1376"/>
      <c r="BG26" s="1531" t="s">
        <v>352</v>
      </c>
      <c r="BH26" s="1531"/>
      <c r="BI26" s="1531"/>
      <c r="BJ26" s="1378" t="s">
        <v>226</v>
      </c>
      <c r="BK26" s="1378"/>
      <c r="BL26" s="1378"/>
      <c r="BM26" s="1379"/>
      <c r="BN26" s="1559">
        <v>29728</v>
      </c>
      <c r="BO26" s="1560"/>
      <c r="BP26" s="1560"/>
      <c r="BQ26" s="1560"/>
      <c r="BR26" s="1560"/>
      <c r="BS26" s="1560"/>
      <c r="BT26" s="1560"/>
      <c r="BU26" s="1560"/>
      <c r="BV26" s="1560"/>
      <c r="BW26" s="1560"/>
      <c r="BX26" s="1560"/>
      <c r="BY26" s="1560"/>
      <c r="BZ26" s="1560"/>
      <c r="CA26" s="1560"/>
      <c r="CB26" s="1560"/>
      <c r="CC26" s="1561"/>
      <c r="CD26" s="1565">
        <v>6525</v>
      </c>
      <c r="CE26" s="1560"/>
      <c r="CF26" s="1560"/>
      <c r="CG26" s="1560"/>
      <c r="CH26" s="1560"/>
      <c r="CI26" s="1560"/>
      <c r="CJ26" s="1560"/>
      <c r="CK26" s="1560"/>
      <c r="CL26" s="1560"/>
      <c r="CM26" s="1560"/>
      <c r="CN26" s="1560"/>
      <c r="CO26" s="1560"/>
      <c r="CP26" s="1560"/>
      <c r="CQ26" s="1560"/>
      <c r="CR26" s="1560"/>
      <c r="CS26" s="1560"/>
      <c r="CT26" s="1560"/>
      <c r="CU26" s="1560"/>
      <c r="CV26" s="1560"/>
      <c r="CW26" s="1561"/>
      <c r="CX26" s="1523" t="s">
        <v>55</v>
      </c>
      <c r="CY26" s="1523"/>
      <c r="CZ26" s="1560">
        <v>27432</v>
      </c>
      <c r="DA26" s="1560"/>
      <c r="DB26" s="1560"/>
      <c r="DC26" s="1560"/>
      <c r="DD26" s="1560"/>
      <c r="DE26" s="1560"/>
      <c r="DF26" s="1560"/>
      <c r="DG26" s="1560"/>
      <c r="DH26" s="1560"/>
      <c r="DI26" s="1560"/>
      <c r="DJ26" s="1560"/>
      <c r="DK26" s="1560"/>
      <c r="DL26" s="1560"/>
      <c r="DM26" s="1560"/>
      <c r="DN26" s="1560"/>
      <c r="DO26" s="1560"/>
      <c r="DP26" s="1533" t="s">
        <v>56</v>
      </c>
      <c r="DQ26" s="1533"/>
      <c r="DR26" s="1535" t="s">
        <v>55</v>
      </c>
      <c r="DS26" s="1523"/>
      <c r="DT26" s="1560">
        <v>5586</v>
      </c>
      <c r="DU26" s="1560" t="e">
        <v>#REF!</v>
      </c>
      <c r="DV26" s="1560" t="e">
        <v>#REF!</v>
      </c>
      <c r="DW26" s="1560" t="e">
        <v>#REF!</v>
      </c>
      <c r="DX26" s="1560" t="e">
        <v>#REF!</v>
      </c>
      <c r="DY26" s="1560" t="e">
        <v>#REF!</v>
      </c>
      <c r="DZ26" s="1560" t="e">
        <v>#REF!</v>
      </c>
      <c r="EA26" s="1560" t="e">
        <v>#REF!</v>
      </c>
      <c r="EB26" s="1560" t="e">
        <v>#REF!</v>
      </c>
      <c r="EC26" s="1560" t="e">
        <v>#REF!</v>
      </c>
      <c r="ED26" s="1560" t="e">
        <v>#REF!</v>
      </c>
      <c r="EE26" s="1560" t="e">
        <v>#REF!</v>
      </c>
      <c r="EF26" s="1560" t="e">
        <v>#REF!</v>
      </c>
      <c r="EG26" s="1560" t="e">
        <v>#REF!</v>
      </c>
      <c r="EH26" s="1560" t="e">
        <v>#REF!</v>
      </c>
      <c r="EI26" s="1560" t="e">
        <v>#REF!</v>
      </c>
      <c r="EJ26" s="1560" t="e">
        <v>#REF!</v>
      </c>
      <c r="EK26" s="1560" t="e">
        <v>#REF!</v>
      </c>
      <c r="EL26" s="1560" t="e">
        <v>#REF!</v>
      </c>
      <c r="EM26" s="1560" t="e">
        <v>#REF!</v>
      </c>
      <c r="EN26" s="1560" t="e">
        <v>#REF!</v>
      </c>
      <c r="EO26" s="1560" t="e">
        <v>#REF!</v>
      </c>
      <c r="EP26" s="1533" t="s">
        <v>56</v>
      </c>
      <c r="EQ26" s="1537"/>
      <c r="ER26" s="1539">
        <f t="shared" ref="ER26" si="7">BN26+CD26-CZ26-DT26</f>
        <v>3235</v>
      </c>
      <c r="ES26" s="1519"/>
      <c r="ET26" s="1519"/>
      <c r="EU26" s="1519"/>
      <c r="EV26" s="1519"/>
      <c r="EW26" s="1519"/>
      <c r="EX26" s="1519"/>
      <c r="EY26" s="1519"/>
      <c r="EZ26" s="1519"/>
      <c r="FA26" s="1519"/>
      <c r="FB26" s="1519"/>
      <c r="FC26" s="1519"/>
      <c r="FD26" s="1519"/>
      <c r="FE26" s="1519"/>
      <c r="FF26" s="1519"/>
      <c r="FG26" s="1540"/>
    </row>
    <row r="27" spans="1:163" ht="3" customHeight="1">
      <c r="A27" s="305"/>
      <c r="B27" s="1555"/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5"/>
      <c r="P27" s="1555"/>
      <c r="Q27" s="1555"/>
      <c r="R27" s="1555"/>
      <c r="S27" s="1555"/>
      <c r="T27" s="1555"/>
      <c r="U27" s="1555"/>
      <c r="V27" s="1555"/>
      <c r="W27" s="1555"/>
      <c r="X27" s="1555"/>
      <c r="Y27" s="1555"/>
      <c r="Z27" s="1555"/>
      <c r="AA27" s="1555"/>
      <c r="AB27" s="1555"/>
      <c r="AC27" s="1555"/>
      <c r="AD27" s="1555"/>
      <c r="AE27" s="1555"/>
      <c r="AF27" s="1555"/>
      <c r="AG27" s="1555"/>
      <c r="AH27" s="1555"/>
      <c r="AI27" s="1555"/>
      <c r="AJ27" s="1555"/>
      <c r="AK27" s="1555"/>
      <c r="AL27" s="1555"/>
      <c r="AM27" s="1556"/>
      <c r="AN27" s="1548"/>
      <c r="AO27" s="1549"/>
      <c r="AP27" s="1549"/>
      <c r="AQ27" s="1549"/>
      <c r="AR27" s="1549"/>
      <c r="AS27" s="1549"/>
      <c r="AT27" s="1549"/>
      <c r="AU27" s="1549"/>
      <c r="AV27" s="1549"/>
      <c r="AW27" s="1549"/>
      <c r="AX27" s="1549"/>
      <c r="AY27" s="1549"/>
      <c r="AZ27" s="1550"/>
      <c r="BA27" s="286"/>
      <c r="BB27" s="287"/>
      <c r="BC27" s="287"/>
      <c r="BD27" s="287"/>
      <c r="BE27" s="287"/>
      <c r="BF27" s="287"/>
      <c r="BG27" s="306"/>
      <c r="BH27" s="306"/>
      <c r="BI27" s="306"/>
      <c r="BJ27" s="287"/>
      <c r="BK27" s="287"/>
      <c r="BL27" s="287"/>
      <c r="BM27" s="289"/>
      <c r="BN27" s="1562"/>
      <c r="BO27" s="1563"/>
      <c r="BP27" s="1563"/>
      <c r="BQ27" s="1563"/>
      <c r="BR27" s="1563"/>
      <c r="BS27" s="1563"/>
      <c r="BT27" s="1563"/>
      <c r="BU27" s="1563"/>
      <c r="BV27" s="1563"/>
      <c r="BW27" s="1563"/>
      <c r="BX27" s="1563"/>
      <c r="BY27" s="1563"/>
      <c r="BZ27" s="1563"/>
      <c r="CA27" s="1563"/>
      <c r="CB27" s="1563"/>
      <c r="CC27" s="1564"/>
      <c r="CD27" s="1566"/>
      <c r="CE27" s="1563"/>
      <c r="CF27" s="1563"/>
      <c r="CG27" s="1563"/>
      <c r="CH27" s="1563"/>
      <c r="CI27" s="1563"/>
      <c r="CJ27" s="1563"/>
      <c r="CK27" s="1563"/>
      <c r="CL27" s="1563"/>
      <c r="CM27" s="1563"/>
      <c r="CN27" s="1563"/>
      <c r="CO27" s="1563"/>
      <c r="CP27" s="1563"/>
      <c r="CQ27" s="1563"/>
      <c r="CR27" s="1563"/>
      <c r="CS27" s="1563"/>
      <c r="CT27" s="1563"/>
      <c r="CU27" s="1563"/>
      <c r="CV27" s="1563"/>
      <c r="CW27" s="1564"/>
      <c r="CX27" s="1524"/>
      <c r="CY27" s="1524"/>
      <c r="CZ27" s="1563"/>
      <c r="DA27" s="1563"/>
      <c r="DB27" s="1563"/>
      <c r="DC27" s="1563"/>
      <c r="DD27" s="1563"/>
      <c r="DE27" s="1563"/>
      <c r="DF27" s="1563"/>
      <c r="DG27" s="1563"/>
      <c r="DH27" s="1563"/>
      <c r="DI27" s="1563"/>
      <c r="DJ27" s="1563"/>
      <c r="DK27" s="1563"/>
      <c r="DL27" s="1563"/>
      <c r="DM27" s="1563"/>
      <c r="DN27" s="1563"/>
      <c r="DO27" s="1563"/>
      <c r="DP27" s="1534"/>
      <c r="DQ27" s="1534"/>
      <c r="DR27" s="1536"/>
      <c r="DS27" s="1524"/>
      <c r="DT27" s="1563"/>
      <c r="DU27" s="1563"/>
      <c r="DV27" s="1563"/>
      <c r="DW27" s="1563"/>
      <c r="DX27" s="1563"/>
      <c r="DY27" s="1563"/>
      <c r="DZ27" s="1563"/>
      <c r="EA27" s="1563"/>
      <c r="EB27" s="1563"/>
      <c r="EC27" s="1563"/>
      <c r="ED27" s="1563"/>
      <c r="EE27" s="1563"/>
      <c r="EF27" s="1563"/>
      <c r="EG27" s="1563"/>
      <c r="EH27" s="1563"/>
      <c r="EI27" s="1563"/>
      <c r="EJ27" s="1563"/>
      <c r="EK27" s="1563"/>
      <c r="EL27" s="1563"/>
      <c r="EM27" s="1563"/>
      <c r="EN27" s="1563"/>
      <c r="EO27" s="1563"/>
      <c r="EP27" s="1534"/>
      <c r="EQ27" s="1538"/>
      <c r="ER27" s="1513"/>
      <c r="ES27" s="1514"/>
      <c r="ET27" s="1514"/>
      <c r="EU27" s="1514"/>
      <c r="EV27" s="1514"/>
      <c r="EW27" s="1514"/>
      <c r="EX27" s="1514"/>
      <c r="EY27" s="1514"/>
      <c r="EZ27" s="1514"/>
      <c r="FA27" s="1514"/>
      <c r="FB27" s="1514"/>
      <c r="FC27" s="1514"/>
      <c r="FD27" s="1514"/>
      <c r="FE27" s="1514"/>
      <c r="FF27" s="1514"/>
      <c r="FG27" s="1515"/>
    </row>
    <row r="28" spans="1:163" ht="13.5" customHeight="1">
      <c r="A28" s="305"/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1555"/>
      <c r="AJ28" s="1555"/>
      <c r="AK28" s="1555"/>
      <c r="AL28" s="1555"/>
      <c r="AM28" s="1556"/>
      <c r="AN28" s="1548"/>
      <c r="AO28" s="1549"/>
      <c r="AP28" s="1549"/>
      <c r="AQ28" s="1549"/>
      <c r="AR28" s="1549"/>
      <c r="AS28" s="1549"/>
      <c r="AT28" s="1549"/>
      <c r="AU28" s="1549"/>
      <c r="AV28" s="1549"/>
      <c r="AW28" s="1549"/>
      <c r="AX28" s="1549"/>
      <c r="AY28" s="1549"/>
      <c r="AZ28" s="1550"/>
      <c r="BA28" s="1375" t="s">
        <v>122</v>
      </c>
      <c r="BB28" s="1376"/>
      <c r="BC28" s="1376"/>
      <c r="BD28" s="1376"/>
      <c r="BE28" s="1376"/>
      <c r="BF28" s="1376"/>
      <c r="BG28" s="1517" t="s">
        <v>350</v>
      </c>
      <c r="BH28" s="1517"/>
      <c r="BI28" s="1517"/>
      <c r="BJ28" s="1378" t="s">
        <v>227</v>
      </c>
      <c r="BK28" s="1378"/>
      <c r="BL28" s="1378"/>
      <c r="BM28" s="1379"/>
      <c r="BN28" s="1559">
        <v>27432</v>
      </c>
      <c r="BO28" s="1560"/>
      <c r="BP28" s="1560"/>
      <c r="BQ28" s="1560"/>
      <c r="BR28" s="1560"/>
      <c r="BS28" s="1560"/>
      <c r="BT28" s="1560"/>
      <c r="BU28" s="1560"/>
      <c r="BV28" s="1560"/>
      <c r="BW28" s="1560"/>
      <c r="BX28" s="1560"/>
      <c r="BY28" s="1560"/>
      <c r="BZ28" s="1560"/>
      <c r="CA28" s="1560"/>
      <c r="CB28" s="1560"/>
      <c r="CC28" s="1561"/>
      <c r="CD28" s="1565">
        <v>4486</v>
      </c>
      <c r="CE28" s="1560"/>
      <c r="CF28" s="1560"/>
      <c r="CG28" s="1560"/>
      <c r="CH28" s="1560"/>
      <c r="CI28" s="1560"/>
      <c r="CJ28" s="1560"/>
      <c r="CK28" s="1560"/>
      <c r="CL28" s="1560"/>
      <c r="CM28" s="1560"/>
      <c r="CN28" s="1560"/>
      <c r="CO28" s="1560"/>
      <c r="CP28" s="1560"/>
      <c r="CQ28" s="1560"/>
      <c r="CR28" s="1560"/>
      <c r="CS28" s="1560"/>
      <c r="CT28" s="1560"/>
      <c r="CU28" s="1560"/>
      <c r="CV28" s="1560"/>
      <c r="CW28" s="1561"/>
      <c r="CX28" s="1523" t="s">
        <v>55</v>
      </c>
      <c r="CY28" s="1523"/>
      <c r="CZ28" s="1560">
        <v>0</v>
      </c>
      <c r="DA28" s="1560"/>
      <c r="DB28" s="1560"/>
      <c r="DC28" s="1560"/>
      <c r="DD28" s="1560"/>
      <c r="DE28" s="1560"/>
      <c r="DF28" s="1560"/>
      <c r="DG28" s="1560"/>
      <c r="DH28" s="1560"/>
      <c r="DI28" s="1560"/>
      <c r="DJ28" s="1560"/>
      <c r="DK28" s="1560"/>
      <c r="DL28" s="1560"/>
      <c r="DM28" s="1560"/>
      <c r="DN28" s="1560"/>
      <c r="DO28" s="1560"/>
      <c r="DP28" s="1533" t="s">
        <v>56</v>
      </c>
      <c r="DQ28" s="1533"/>
      <c r="DR28" s="1535" t="s">
        <v>55</v>
      </c>
      <c r="DS28" s="1523"/>
      <c r="DT28" s="1560">
        <v>2190</v>
      </c>
      <c r="DU28" s="1560" t="e">
        <v>#REF!</v>
      </c>
      <c r="DV28" s="1560" t="e">
        <v>#REF!</v>
      </c>
      <c r="DW28" s="1560" t="e">
        <v>#REF!</v>
      </c>
      <c r="DX28" s="1560" t="e">
        <v>#REF!</v>
      </c>
      <c r="DY28" s="1560" t="e">
        <v>#REF!</v>
      </c>
      <c r="DZ28" s="1560" t="e">
        <v>#REF!</v>
      </c>
      <c r="EA28" s="1560" t="e">
        <v>#REF!</v>
      </c>
      <c r="EB28" s="1560" t="e">
        <v>#REF!</v>
      </c>
      <c r="EC28" s="1560" t="e">
        <v>#REF!</v>
      </c>
      <c r="ED28" s="1560" t="e">
        <v>#REF!</v>
      </c>
      <c r="EE28" s="1560" t="e">
        <v>#REF!</v>
      </c>
      <c r="EF28" s="1560" t="e">
        <v>#REF!</v>
      </c>
      <c r="EG28" s="1560" t="e">
        <v>#REF!</v>
      </c>
      <c r="EH28" s="1560" t="e">
        <v>#REF!</v>
      </c>
      <c r="EI28" s="1560" t="e">
        <v>#REF!</v>
      </c>
      <c r="EJ28" s="1560" t="e">
        <v>#REF!</v>
      </c>
      <c r="EK28" s="1560" t="e">
        <v>#REF!</v>
      </c>
      <c r="EL28" s="1560" t="e">
        <v>#REF!</v>
      </c>
      <c r="EM28" s="1560" t="e">
        <v>#REF!</v>
      </c>
      <c r="EN28" s="1560" t="e">
        <v>#REF!</v>
      </c>
      <c r="EO28" s="1560" t="e">
        <v>#REF!</v>
      </c>
      <c r="EP28" s="1533" t="s">
        <v>56</v>
      </c>
      <c r="EQ28" s="1537"/>
      <c r="ER28" s="1539">
        <f>BN28+CD28-CZ28-DT28</f>
        <v>29728</v>
      </c>
      <c r="ES28" s="1519"/>
      <c r="ET28" s="1519"/>
      <c r="EU28" s="1519"/>
      <c r="EV28" s="1519"/>
      <c r="EW28" s="1519"/>
      <c r="EX28" s="1519"/>
      <c r="EY28" s="1519"/>
      <c r="EZ28" s="1519"/>
      <c r="FA28" s="1519"/>
      <c r="FB28" s="1519"/>
      <c r="FC28" s="1519"/>
      <c r="FD28" s="1519"/>
      <c r="FE28" s="1519"/>
      <c r="FF28" s="1519"/>
      <c r="FG28" s="1540"/>
    </row>
    <row r="29" spans="1:163" ht="3" customHeight="1">
      <c r="A29" s="307"/>
      <c r="B29" s="1557"/>
      <c r="C29" s="1557"/>
      <c r="D29" s="1557"/>
      <c r="E29" s="1557"/>
      <c r="F29" s="1557"/>
      <c r="G29" s="1557"/>
      <c r="H29" s="1557"/>
      <c r="I29" s="1557"/>
      <c r="J29" s="1557"/>
      <c r="K29" s="1557"/>
      <c r="L29" s="1557"/>
      <c r="M29" s="1557"/>
      <c r="N29" s="1557"/>
      <c r="O29" s="1557"/>
      <c r="P29" s="1557"/>
      <c r="Q29" s="1557"/>
      <c r="R29" s="1557"/>
      <c r="S29" s="1557"/>
      <c r="T29" s="1557"/>
      <c r="U29" s="1557"/>
      <c r="V29" s="1557"/>
      <c r="W29" s="1557"/>
      <c r="X29" s="1557"/>
      <c r="Y29" s="1557"/>
      <c r="Z29" s="1557"/>
      <c r="AA29" s="1557"/>
      <c r="AB29" s="1557"/>
      <c r="AC29" s="1557"/>
      <c r="AD29" s="1557"/>
      <c r="AE29" s="1557"/>
      <c r="AF29" s="1557"/>
      <c r="AG29" s="1557"/>
      <c r="AH29" s="1557"/>
      <c r="AI29" s="1557"/>
      <c r="AJ29" s="1557"/>
      <c r="AK29" s="1557"/>
      <c r="AL29" s="1557"/>
      <c r="AM29" s="1558"/>
      <c r="AN29" s="1551"/>
      <c r="AO29" s="1552"/>
      <c r="AP29" s="1552"/>
      <c r="AQ29" s="1552"/>
      <c r="AR29" s="1552"/>
      <c r="AS29" s="1552"/>
      <c r="AT29" s="1552"/>
      <c r="AU29" s="1552"/>
      <c r="AV29" s="1552"/>
      <c r="AW29" s="1552"/>
      <c r="AX29" s="1552"/>
      <c r="AY29" s="1552"/>
      <c r="AZ29" s="1553"/>
      <c r="BA29" s="286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9"/>
      <c r="BN29" s="1562"/>
      <c r="BO29" s="1563"/>
      <c r="BP29" s="1563"/>
      <c r="BQ29" s="1563"/>
      <c r="BR29" s="1563"/>
      <c r="BS29" s="1563"/>
      <c r="BT29" s="1563"/>
      <c r="BU29" s="1563"/>
      <c r="BV29" s="1563"/>
      <c r="BW29" s="1563"/>
      <c r="BX29" s="1563"/>
      <c r="BY29" s="1563"/>
      <c r="BZ29" s="1563"/>
      <c r="CA29" s="1563"/>
      <c r="CB29" s="1563"/>
      <c r="CC29" s="1564"/>
      <c r="CD29" s="1566"/>
      <c r="CE29" s="1563"/>
      <c r="CF29" s="1563"/>
      <c r="CG29" s="1563"/>
      <c r="CH29" s="1563"/>
      <c r="CI29" s="1563"/>
      <c r="CJ29" s="1563"/>
      <c r="CK29" s="1563"/>
      <c r="CL29" s="1563"/>
      <c r="CM29" s="1563"/>
      <c r="CN29" s="1563"/>
      <c r="CO29" s="1563"/>
      <c r="CP29" s="1563"/>
      <c r="CQ29" s="1563"/>
      <c r="CR29" s="1563"/>
      <c r="CS29" s="1563"/>
      <c r="CT29" s="1563"/>
      <c r="CU29" s="1563"/>
      <c r="CV29" s="1563"/>
      <c r="CW29" s="1564"/>
      <c r="CX29" s="1524"/>
      <c r="CY29" s="1524"/>
      <c r="CZ29" s="1563"/>
      <c r="DA29" s="1563"/>
      <c r="DB29" s="1563"/>
      <c r="DC29" s="1563"/>
      <c r="DD29" s="1563"/>
      <c r="DE29" s="1563"/>
      <c r="DF29" s="1563"/>
      <c r="DG29" s="1563"/>
      <c r="DH29" s="1563"/>
      <c r="DI29" s="1563"/>
      <c r="DJ29" s="1563"/>
      <c r="DK29" s="1563"/>
      <c r="DL29" s="1563"/>
      <c r="DM29" s="1563"/>
      <c r="DN29" s="1563"/>
      <c r="DO29" s="1563"/>
      <c r="DP29" s="1534"/>
      <c r="DQ29" s="1534"/>
      <c r="DR29" s="1536"/>
      <c r="DS29" s="1524"/>
      <c r="DT29" s="1563"/>
      <c r="DU29" s="1563"/>
      <c r="DV29" s="1563"/>
      <c r="DW29" s="1563"/>
      <c r="DX29" s="1563"/>
      <c r="DY29" s="1563"/>
      <c r="DZ29" s="1563"/>
      <c r="EA29" s="1563"/>
      <c r="EB29" s="1563"/>
      <c r="EC29" s="1563"/>
      <c r="ED29" s="1563"/>
      <c r="EE29" s="1563"/>
      <c r="EF29" s="1563"/>
      <c r="EG29" s="1563"/>
      <c r="EH29" s="1563"/>
      <c r="EI29" s="1563"/>
      <c r="EJ29" s="1563"/>
      <c r="EK29" s="1563"/>
      <c r="EL29" s="1563"/>
      <c r="EM29" s="1563"/>
      <c r="EN29" s="1563"/>
      <c r="EO29" s="1563"/>
      <c r="EP29" s="1534"/>
      <c r="EQ29" s="1538"/>
      <c r="ER29" s="1513"/>
      <c r="ES29" s="1514"/>
      <c r="ET29" s="1514"/>
      <c r="EU29" s="1514"/>
      <c r="EV29" s="1514"/>
      <c r="EW29" s="1514"/>
      <c r="EX29" s="1514"/>
      <c r="EY29" s="1514"/>
      <c r="EZ29" s="1514"/>
      <c r="FA29" s="1514"/>
      <c r="FB29" s="1514"/>
      <c r="FC29" s="1514"/>
      <c r="FD29" s="1514"/>
      <c r="FE29" s="1514"/>
      <c r="FF29" s="1514"/>
      <c r="FG29" s="1515"/>
    </row>
  </sheetData>
  <mergeCells count="168">
    <mergeCell ref="CX26:CY27"/>
    <mergeCell ref="CZ26:DO27"/>
    <mergeCell ref="DP26:DQ27"/>
    <mergeCell ref="DR26:DS27"/>
    <mergeCell ref="DT26:EO27"/>
    <mergeCell ref="DT24:EO25"/>
    <mergeCell ref="EP24:EQ25"/>
    <mergeCell ref="ER24:FG25"/>
    <mergeCell ref="B26:AM29"/>
    <mergeCell ref="AN26:AZ29"/>
    <mergeCell ref="BA26:BF26"/>
    <mergeCell ref="BG26:BI26"/>
    <mergeCell ref="BJ26:BM26"/>
    <mergeCell ref="BN26:CC27"/>
    <mergeCell ref="DR28:DS29"/>
    <mergeCell ref="DT28:EO29"/>
    <mergeCell ref="EP28:EQ29"/>
    <mergeCell ref="ER28:FG29"/>
    <mergeCell ref="EP26:EQ27"/>
    <mergeCell ref="ER26:FG27"/>
    <mergeCell ref="BA28:BF28"/>
    <mergeCell ref="BG28:BI28"/>
    <mergeCell ref="BJ28:BM28"/>
    <mergeCell ref="BN28:CC29"/>
    <mergeCell ref="CD28:CW29"/>
    <mergeCell ref="CX28:CY29"/>
    <mergeCell ref="CZ28:DO29"/>
    <mergeCell ref="DP28:DQ29"/>
    <mergeCell ref="CD26:CW27"/>
    <mergeCell ref="ER20:FG21"/>
    <mergeCell ref="B22:AM25"/>
    <mergeCell ref="AN22:AZ25"/>
    <mergeCell ref="BA22:BF22"/>
    <mergeCell ref="BG22:BI22"/>
    <mergeCell ref="BJ22:BM22"/>
    <mergeCell ref="BN22:CC23"/>
    <mergeCell ref="EP22:EQ23"/>
    <mergeCell ref="ER22:FG23"/>
    <mergeCell ref="BA24:BF24"/>
    <mergeCell ref="BG24:BI24"/>
    <mergeCell ref="BJ24:BM24"/>
    <mergeCell ref="BN24:CC25"/>
    <mergeCell ref="CD24:CW25"/>
    <mergeCell ref="CX24:CY25"/>
    <mergeCell ref="CZ24:DO25"/>
    <mergeCell ref="DP24:DQ25"/>
    <mergeCell ref="CD22:CW23"/>
    <mergeCell ref="CX22:CY23"/>
    <mergeCell ref="CZ22:DO23"/>
    <mergeCell ref="DP22:DQ23"/>
    <mergeCell ref="DR22:DS23"/>
    <mergeCell ref="DT22:EO23"/>
    <mergeCell ref="DR24:DS25"/>
    <mergeCell ref="CD18:CW19"/>
    <mergeCell ref="CX18:CY19"/>
    <mergeCell ref="CZ18:DO19"/>
    <mergeCell ref="DP18:DQ19"/>
    <mergeCell ref="DR18:DS19"/>
    <mergeCell ref="DT18:EO19"/>
    <mergeCell ref="DR20:DS21"/>
    <mergeCell ref="DT20:EO21"/>
    <mergeCell ref="DP20:DQ21"/>
    <mergeCell ref="EP20:EQ21"/>
    <mergeCell ref="BJ14:BM14"/>
    <mergeCell ref="BN14:CC15"/>
    <mergeCell ref="DR16:DS17"/>
    <mergeCell ref="DT16:EO17"/>
    <mergeCell ref="EP16:EQ17"/>
    <mergeCell ref="ER16:FG17"/>
    <mergeCell ref="B18:AM21"/>
    <mergeCell ref="AN18:AZ21"/>
    <mergeCell ref="BA18:BF18"/>
    <mergeCell ref="BG18:BI18"/>
    <mergeCell ref="BJ18:BM18"/>
    <mergeCell ref="BN18:CC19"/>
    <mergeCell ref="B14:AM17"/>
    <mergeCell ref="AN14:AZ17"/>
    <mergeCell ref="EP18:EQ19"/>
    <mergeCell ref="ER18:FG19"/>
    <mergeCell ref="BA20:BF20"/>
    <mergeCell ref="BG20:BI20"/>
    <mergeCell ref="BJ20:BM20"/>
    <mergeCell ref="BN20:CC21"/>
    <mergeCell ref="CD20:CW21"/>
    <mergeCell ref="CX20:CY21"/>
    <mergeCell ref="CZ20:DO21"/>
    <mergeCell ref="DT10:EO11"/>
    <mergeCell ref="EP10:EQ11"/>
    <mergeCell ref="ER10:FG11"/>
    <mergeCell ref="CZ10:DO11"/>
    <mergeCell ref="DP10:DQ11"/>
    <mergeCell ref="DR10:DS11"/>
    <mergeCell ref="EP14:EQ15"/>
    <mergeCell ref="ER14:FG15"/>
    <mergeCell ref="BA16:BF16"/>
    <mergeCell ref="BG16:BI16"/>
    <mergeCell ref="BJ16:BM16"/>
    <mergeCell ref="BN16:CC17"/>
    <mergeCell ref="CD16:CW17"/>
    <mergeCell ref="CX16:CY17"/>
    <mergeCell ref="CZ16:DO17"/>
    <mergeCell ref="DP16:DQ17"/>
    <mergeCell ref="CD14:CW15"/>
    <mergeCell ref="CX14:CY15"/>
    <mergeCell ref="CZ14:DO15"/>
    <mergeCell ref="DP14:DQ15"/>
    <mergeCell ref="DR14:DS15"/>
    <mergeCell ref="DT14:EO15"/>
    <mergeCell ref="BA14:BF14"/>
    <mergeCell ref="BG14:BI14"/>
    <mergeCell ref="EP8:EQ9"/>
    <mergeCell ref="ER8:FG9"/>
    <mergeCell ref="B10:AM11"/>
    <mergeCell ref="AN10:AZ13"/>
    <mergeCell ref="BA10:BF10"/>
    <mergeCell ref="BG10:BI10"/>
    <mergeCell ref="BJ10:BM10"/>
    <mergeCell ref="B6:AM9"/>
    <mergeCell ref="B12:AM13"/>
    <mergeCell ref="BA12:BF12"/>
    <mergeCell ref="BG12:BI12"/>
    <mergeCell ref="BJ12:BM12"/>
    <mergeCell ref="BN12:CC13"/>
    <mergeCell ref="CD12:CW13"/>
    <mergeCell ref="CX12:CY13"/>
    <mergeCell ref="BN10:CC11"/>
    <mergeCell ref="CD10:CW11"/>
    <mergeCell ref="CX10:CY11"/>
    <mergeCell ref="CZ12:DO13"/>
    <mergeCell ref="DP12:DQ13"/>
    <mergeCell ref="DR12:DS13"/>
    <mergeCell ref="DT12:EO13"/>
    <mergeCell ref="EP12:EQ13"/>
    <mergeCell ref="ER12:FG13"/>
    <mergeCell ref="EP6:EQ7"/>
    <mergeCell ref="ER6:FG7"/>
    <mergeCell ref="AN8:AZ9"/>
    <mergeCell ref="BA8:BF8"/>
    <mergeCell ref="BG8:BI8"/>
    <mergeCell ref="BJ8:BM8"/>
    <mergeCell ref="BN8:CC9"/>
    <mergeCell ref="CD8:CW9"/>
    <mergeCell ref="CX8:CY9"/>
    <mergeCell ref="CZ8:DO9"/>
    <mergeCell ref="CD6:CW7"/>
    <mergeCell ref="CX6:CY7"/>
    <mergeCell ref="CZ6:DO7"/>
    <mergeCell ref="DP6:DQ7"/>
    <mergeCell ref="DR6:DS7"/>
    <mergeCell ref="DT6:EO7"/>
    <mergeCell ref="AN6:AZ7"/>
    <mergeCell ref="BA6:BF6"/>
    <mergeCell ref="BG6:BI6"/>
    <mergeCell ref="BJ6:BM6"/>
    <mergeCell ref="BN6:CC7"/>
    <mergeCell ref="DP8:DQ9"/>
    <mergeCell ref="DR8:DS9"/>
    <mergeCell ref="DT8:EO9"/>
    <mergeCell ref="A2:FG2"/>
    <mergeCell ref="A4:AM5"/>
    <mergeCell ref="AN4:AZ5"/>
    <mergeCell ref="BA4:BM5"/>
    <mergeCell ref="BN4:CC5"/>
    <mergeCell ref="CD4:EQ4"/>
    <mergeCell ref="ER4:FG5"/>
    <mergeCell ref="CD5:CW5"/>
    <mergeCell ref="CX5:DQ5"/>
    <mergeCell ref="DR5:EQ5"/>
  </mergeCells>
  <pageMargins left="0.51181102362204722" right="0.43307086614173229" top="0.78740157480314965" bottom="0.39370078740157483" header="0.19685039370078741" footer="0.19685039370078741"/>
  <pageSetup paperSize="9" scale="8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20</vt:i4>
      </vt:variant>
    </vt:vector>
  </HeadingPairs>
  <TitlesOfParts>
    <vt:vector size="42" baseType="lpstr">
      <vt:lpstr>Форма 1</vt:lpstr>
      <vt:lpstr>Форма 2</vt:lpstr>
      <vt:lpstr>Форма 3 (1)</vt:lpstr>
      <vt:lpstr>Форма 3 (2)</vt:lpstr>
      <vt:lpstr>Форма 3 (3)</vt:lpstr>
      <vt:lpstr>Форма 4</vt:lpstr>
      <vt:lpstr>Форма 5 (стр.1-3)</vt:lpstr>
      <vt:lpstr>Форма 5 (стр. 4-6 (п.2.1))</vt:lpstr>
      <vt:lpstr>Форма 5 (стр. 4-6 (п.2.2))</vt:lpstr>
      <vt:lpstr>Форма 5(стр. 4-6) сч.07</vt:lpstr>
      <vt:lpstr>Форма 5 (стр. 4-6 (п.2.3))</vt:lpstr>
      <vt:lpstr>Форма 5 (стр. 4-6 (п.2.4))</vt:lpstr>
      <vt:lpstr>Форма 5 (стр. 7)</vt:lpstr>
      <vt:lpstr>Форма 5 (стр. 8)</vt:lpstr>
      <vt:lpstr>Форма 5 (стр. 9)</vt:lpstr>
      <vt:lpstr>Форма 5 (стр.10)</vt:lpstr>
      <vt:lpstr>Форма 5 (стр.11(п.5.2))</vt:lpstr>
      <vt:lpstr>Форма 5 (стр.11(п.5.3))</vt:lpstr>
      <vt:lpstr>Форма 5 (стр.12(п.5.4))</vt:lpstr>
      <vt:lpstr>Форма 5 (стр.12 (п.6))</vt:lpstr>
      <vt:lpstr>Форма 5 (стр.13)</vt:lpstr>
      <vt:lpstr>Форма 5 (стр.14)</vt:lpstr>
      <vt:lpstr>'Форма 1'!Область_печати</vt:lpstr>
      <vt:lpstr>'Форма 2'!Область_печати</vt:lpstr>
      <vt:lpstr>'Форма 3 (1)'!Область_печати</vt:lpstr>
      <vt:lpstr>'Форма 3 (2)'!Область_печати</vt:lpstr>
      <vt:lpstr>'Форма 3 (3)'!Область_печати</vt:lpstr>
      <vt:lpstr>'Форма 5 (стр. 4-6 (п.2.1))'!Область_печати</vt:lpstr>
      <vt:lpstr>'Форма 5 (стр. 4-6 (п.2.2))'!Область_печати</vt:lpstr>
      <vt:lpstr>'Форма 5 (стр. 4-6 (п.2.3))'!Область_печати</vt:lpstr>
      <vt:lpstr>'Форма 5 (стр. 4-6 (п.2.4))'!Область_печати</vt:lpstr>
      <vt:lpstr>'Форма 5 (стр. 7)'!Область_печати</vt:lpstr>
      <vt:lpstr>'Форма 5 (стр. 8)'!Область_печати</vt:lpstr>
      <vt:lpstr>'Форма 5 (стр. 9)'!Область_печати</vt:lpstr>
      <vt:lpstr>'Форма 5 (стр.10)'!Область_печати</vt:lpstr>
      <vt:lpstr>'Форма 5 (стр.11(п.5.3))'!Область_печати</vt:lpstr>
      <vt:lpstr>'Форма 5 (стр.12 (п.6))'!Область_печати</vt:lpstr>
      <vt:lpstr>'Форма 5 (стр.12(п.5.4))'!Область_печати</vt:lpstr>
      <vt:lpstr>'Форма 5 (стр.13)'!Область_печати</vt:lpstr>
      <vt:lpstr>'Форма 5 (стр.1-3)'!Область_печати</vt:lpstr>
      <vt:lpstr>'Форма 5 (стр.14)'!Область_печати</vt:lpstr>
      <vt:lpstr>'Форма 5(стр. 4-6) сч.07'!Область_печати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2012-04-02T01:45:52Z</dcterms:modified>
</cp:coreProperties>
</file>